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_Management_Ontwikkelingen\05 2019 DA\Leerplansamensteller\"/>
    </mc:Choice>
  </mc:AlternateContent>
  <xr:revisionPtr revIDLastSave="0" documentId="13_ncr:1_{301D832D-D4C3-4CD7-9497-FC23017B9C07}" xr6:coauthVersionLast="41" xr6:coauthVersionMax="41" xr10:uidLastSave="{00000000-0000-0000-0000-000000000000}"/>
  <bookViews>
    <workbookView xWindow="9790" yWindow="1380" windowWidth="7500" windowHeight="8430" tabRatio="920" xr2:uid="{00000000-000D-0000-FFFF-FFFF00000000}"/>
  </bookViews>
  <sheets>
    <sheet name="Salon Professional" sheetId="23" r:id="rId1"/>
    <sheet name="Ontwerpkeuzes" sheetId="24" r:id="rId2"/>
    <sheet name="Haar en Huid" sheetId="25" r:id="rId3"/>
    <sheet name="Knippen Dames" sheetId="4" r:id="rId4"/>
    <sheet name="Knippen Heren" sheetId="11" r:id="rId5"/>
    <sheet name="Vormgeving Basic" sheetId="26" r:id="rId6"/>
    <sheet name="Vormgeving Advanced" sheetId="13" r:id="rId7"/>
    <sheet name="Lang Haar" sheetId="12" r:id="rId8"/>
    <sheet name="Kleur Basic" sheetId="7" r:id="rId9"/>
    <sheet name="Kleur Advanced" sheetId="15" r:id="rId10"/>
    <sheet name="Permanenten Basic" sheetId="6" r:id="rId11"/>
    <sheet name="Barbiertechnieken" sheetId="29" r:id="rId12"/>
    <sheet name="Haarwerken" sheetId="28" r:id="rId13"/>
    <sheet name="Succesvol bedrijf starten" sheetId="31" r:id="rId14"/>
    <sheet name="Succesvol bedrijf runnen" sheetId="32" r:id="rId15"/>
    <sheet name="Succesvol marketing voeren" sheetId="33" r:id="rId16"/>
    <sheet name="Succesvol trainen en begeleiden" sheetId="34" r:id="rId17"/>
    <sheet name="Succesvol trends ontdekken" sheetId="35" r:id="rId18"/>
    <sheet name="Basic hairstylist" sheetId="30" r:id="rId19"/>
  </sheets>
  <definedNames>
    <definedName name="_xlnm.Print_Area" localSheetId="2">'Haar en Huid'!$A$1:$O$37</definedName>
    <definedName name="_xlnm.Print_Area" localSheetId="9">'Kleur Advanced'!$A$1:$S$54</definedName>
    <definedName name="_xlnm.Print_Area" localSheetId="8">'Kleur Basic'!$A$1:$S$92</definedName>
    <definedName name="_xlnm.Print_Area" localSheetId="3">'Knippen Dames'!$A$1:$S$130</definedName>
    <definedName name="_xlnm.Print_Area" localSheetId="4">'Knippen Heren'!$A$1:$S$43</definedName>
    <definedName name="_xlnm.Print_Area" localSheetId="7">'Lang Haar'!$A$1:$S$87</definedName>
    <definedName name="_xlnm.Print_Area" localSheetId="1">Ontwerpkeuzes!$A$1:$O$35</definedName>
    <definedName name="_xlnm.Print_Area" localSheetId="10">'Permanenten Basic'!$A$1:$S$85</definedName>
    <definedName name="_xlnm.Print_Area" localSheetId="0">'Salon Professional'!$A$1:$O$91</definedName>
    <definedName name="_xlnm.Print_Area" localSheetId="6">'Vormgeving Advanced'!$A$1:$S$37</definedName>
    <definedName name="_xlnm.Print_Area" localSheetId="5">'Vormgeving Basic'!$A$1:$S$95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3" l="1"/>
  <c r="E52" i="33"/>
  <c r="K37" i="33"/>
  <c r="C37" i="33"/>
  <c r="E108" i="31"/>
  <c r="E107" i="31"/>
  <c r="E69" i="30" l="1"/>
  <c r="E70" i="30"/>
  <c r="C57" i="30"/>
  <c r="L57" i="30"/>
  <c r="K57" i="30"/>
  <c r="E72" i="30" l="1"/>
  <c r="E73" i="30"/>
  <c r="E74" i="30"/>
  <c r="E71" i="30"/>
  <c r="M57" i="30"/>
  <c r="F57" i="30"/>
  <c r="G57" i="30"/>
  <c r="H57" i="30"/>
  <c r="I57" i="30"/>
  <c r="E57" i="30"/>
  <c r="E75" i="30" l="1"/>
  <c r="C79" i="23"/>
  <c r="E91" i="32" l="1"/>
  <c r="E46" i="35"/>
  <c r="E45" i="35"/>
  <c r="E44" i="35"/>
  <c r="H30" i="35"/>
  <c r="H41" i="35" s="1"/>
  <c r="G30" i="35"/>
  <c r="G41" i="35" s="1"/>
  <c r="E36" i="34"/>
  <c r="E35" i="34"/>
  <c r="E34" i="34"/>
  <c r="E37" i="34" s="1"/>
  <c r="C20" i="34"/>
  <c r="I20" i="34"/>
  <c r="I31" i="34" s="1"/>
  <c r="H20" i="34"/>
  <c r="H31" i="34" s="1"/>
  <c r="E54" i="33"/>
  <c r="E51" i="33"/>
  <c r="K48" i="33"/>
  <c r="I37" i="33"/>
  <c r="I48" i="33" s="1"/>
  <c r="H37" i="33"/>
  <c r="H48" i="33" s="1"/>
  <c r="E90" i="32"/>
  <c r="E89" i="32"/>
  <c r="E88" i="32"/>
  <c r="E87" i="32"/>
  <c r="E86" i="32"/>
  <c r="E85" i="32"/>
  <c r="C71" i="32"/>
  <c r="C82" i="32" s="1"/>
  <c r="K87" i="31"/>
  <c r="K98" i="31" s="1"/>
  <c r="C87" i="31"/>
  <c r="C98" i="31" s="1"/>
  <c r="E110" i="31"/>
  <c r="E109" i="31"/>
  <c r="E106" i="31"/>
  <c r="E105" i="31"/>
  <c r="E104" i="31"/>
  <c r="E103" i="31"/>
  <c r="E102" i="31"/>
  <c r="E101" i="31"/>
  <c r="I71" i="32"/>
  <c r="I82" i="32" s="1"/>
  <c r="H71" i="32"/>
  <c r="H82" i="32" s="1"/>
  <c r="C30" i="35"/>
  <c r="C41" i="35" s="1"/>
  <c r="E30" i="35"/>
  <c r="E41" i="35" s="1"/>
  <c r="F30" i="35"/>
  <c r="F41" i="35" s="1"/>
  <c r="I30" i="35"/>
  <c r="I41" i="35" s="1"/>
  <c r="K30" i="35"/>
  <c r="K41" i="35" s="1"/>
  <c r="L30" i="35"/>
  <c r="L41" i="35" s="1"/>
  <c r="M30" i="35"/>
  <c r="M41" i="35" s="1"/>
  <c r="E20" i="34"/>
  <c r="E31" i="34" s="1"/>
  <c r="F20" i="34"/>
  <c r="F31" i="34" s="1"/>
  <c r="G20" i="34"/>
  <c r="G31" i="34" s="1"/>
  <c r="K20" i="34"/>
  <c r="K31" i="34" s="1"/>
  <c r="L20" i="34"/>
  <c r="L31" i="34" s="1"/>
  <c r="M20" i="34"/>
  <c r="M31" i="34" s="1"/>
  <c r="C31" i="34"/>
  <c r="C48" i="33"/>
  <c r="E37" i="33"/>
  <c r="E48" i="33" s="1"/>
  <c r="F37" i="33"/>
  <c r="F48" i="33" s="1"/>
  <c r="G37" i="33"/>
  <c r="G48" i="33" s="1"/>
  <c r="L37" i="33"/>
  <c r="L48" i="33" s="1"/>
  <c r="M37" i="33"/>
  <c r="M48" i="33"/>
  <c r="E71" i="32"/>
  <c r="E82" i="32" s="1"/>
  <c r="F71" i="32"/>
  <c r="F82" i="32" s="1"/>
  <c r="G71" i="32"/>
  <c r="G82" i="32" s="1"/>
  <c r="K71" i="32"/>
  <c r="K82" i="32" s="1"/>
  <c r="L71" i="32"/>
  <c r="L82" i="32" s="1"/>
  <c r="M71" i="32"/>
  <c r="M82" i="32" s="1"/>
  <c r="I87" i="31"/>
  <c r="I98" i="31" s="1"/>
  <c r="H87" i="31"/>
  <c r="H98" i="31" s="1"/>
  <c r="E87" i="31"/>
  <c r="E98" i="31" s="1"/>
  <c r="F87" i="31"/>
  <c r="F98" i="31" s="1"/>
  <c r="G87" i="31"/>
  <c r="G98" i="31" s="1"/>
  <c r="L87" i="31"/>
  <c r="L98" i="31" s="1"/>
  <c r="M87" i="31"/>
  <c r="M98" i="31" s="1"/>
  <c r="E47" i="35" l="1"/>
  <c r="E55" i="33"/>
  <c r="E92" i="32"/>
  <c r="E111" i="31"/>
  <c r="K66" i="30"/>
  <c r="C66" i="30"/>
  <c r="L66" i="30"/>
  <c r="M66" i="30"/>
  <c r="I66" i="30"/>
  <c r="H66" i="30"/>
  <c r="G66" i="30"/>
  <c r="F66" i="30"/>
  <c r="E66" i="30"/>
  <c r="L50" i="29" l="1"/>
  <c r="K50" i="29"/>
  <c r="C50" i="29"/>
  <c r="C57" i="29" s="1"/>
  <c r="E60" i="29" s="1"/>
  <c r="E61" i="29" s="1"/>
  <c r="C114" i="4"/>
  <c r="E129" i="4" s="1"/>
  <c r="M114" i="4"/>
  <c r="L114" i="4"/>
  <c r="K114" i="4"/>
  <c r="I114" i="4"/>
  <c r="H114" i="4"/>
  <c r="G114" i="4"/>
  <c r="F114" i="4"/>
  <c r="E114" i="4"/>
  <c r="L20" i="28"/>
  <c r="L31" i="28" s="1"/>
  <c r="K20" i="28"/>
  <c r="K31" i="28" s="1"/>
  <c r="C20" i="28"/>
  <c r="C31" i="28" s="1"/>
  <c r="E34" i="28" s="1"/>
  <c r="E35" i="28" s="1"/>
  <c r="M50" i="29"/>
  <c r="M57" i="29" s="1"/>
  <c r="L57" i="29"/>
  <c r="K57" i="29"/>
  <c r="I50" i="29"/>
  <c r="I57" i="29" s="1"/>
  <c r="H50" i="29"/>
  <c r="H57" i="29" s="1"/>
  <c r="G50" i="29"/>
  <c r="G57" i="29" s="1"/>
  <c r="F50" i="29"/>
  <c r="F57" i="29" s="1"/>
  <c r="E50" i="29"/>
  <c r="E57" i="29" s="1"/>
  <c r="M31" i="28"/>
  <c r="I20" i="28"/>
  <c r="I31" i="28" s="1"/>
  <c r="H20" i="28"/>
  <c r="H31" i="28" s="1"/>
  <c r="G20" i="28"/>
  <c r="G31" i="28"/>
  <c r="F20" i="28"/>
  <c r="F31" i="28" s="1"/>
  <c r="E20" i="28"/>
  <c r="E31" i="28" s="1"/>
  <c r="I41" i="15"/>
  <c r="H41" i="15"/>
  <c r="I22" i="15"/>
  <c r="H22" i="15"/>
  <c r="G32" i="7"/>
  <c r="I79" i="7"/>
  <c r="H79" i="7"/>
  <c r="I44" i="7"/>
  <c r="H44" i="7"/>
  <c r="I32" i="7"/>
  <c r="H32" i="7"/>
  <c r="I30" i="6"/>
  <c r="I71" i="6"/>
  <c r="H71" i="6"/>
  <c r="I54" i="6"/>
  <c r="H54" i="6"/>
  <c r="H30" i="6"/>
  <c r="I18" i="6"/>
  <c r="H18" i="6"/>
  <c r="I75" i="12"/>
  <c r="H75" i="12"/>
  <c r="I28" i="12"/>
  <c r="I81" i="12" s="1"/>
  <c r="H28" i="12"/>
  <c r="H81" i="12" s="1"/>
  <c r="I17" i="12"/>
  <c r="H17" i="12"/>
  <c r="I26" i="13"/>
  <c r="I33" i="13" s="1"/>
  <c r="H26" i="13"/>
  <c r="H33" i="13" s="1"/>
  <c r="I82" i="26"/>
  <c r="H82" i="26"/>
  <c r="I41" i="26"/>
  <c r="H41" i="26"/>
  <c r="I29" i="26"/>
  <c r="H29" i="26"/>
  <c r="I31" i="11"/>
  <c r="I39" i="11" s="1"/>
  <c r="H31" i="11"/>
  <c r="H39" i="11" s="1"/>
  <c r="I88" i="4"/>
  <c r="H88" i="4"/>
  <c r="I36" i="4"/>
  <c r="H36" i="4"/>
  <c r="I23" i="4"/>
  <c r="H23" i="4"/>
  <c r="I24" i="25"/>
  <c r="I33" i="25" s="1"/>
  <c r="H24" i="25"/>
  <c r="H33" i="25" s="1"/>
  <c r="H20" i="24"/>
  <c r="H31" i="24" s="1"/>
  <c r="I20" i="24"/>
  <c r="I31" i="24" s="1"/>
  <c r="I79" i="23"/>
  <c r="I87" i="23" s="1"/>
  <c r="H79" i="23"/>
  <c r="H87" i="23" s="1"/>
  <c r="G22" i="15"/>
  <c r="F22" i="15"/>
  <c r="F49" i="15" s="1"/>
  <c r="E22" i="15"/>
  <c r="E49" i="15" s="1"/>
  <c r="G41" i="15"/>
  <c r="F41" i="15"/>
  <c r="E41" i="15"/>
  <c r="G79" i="7"/>
  <c r="F79" i="7"/>
  <c r="E79" i="7"/>
  <c r="G44" i="7"/>
  <c r="F44" i="7"/>
  <c r="F86" i="7" s="1"/>
  <c r="E44" i="7"/>
  <c r="F32" i="7"/>
  <c r="E32" i="7"/>
  <c r="E86" i="7" s="1"/>
  <c r="G71" i="6"/>
  <c r="F71" i="6"/>
  <c r="G54" i="6"/>
  <c r="F54" i="6"/>
  <c r="G30" i="6"/>
  <c r="F30" i="6"/>
  <c r="E30" i="6"/>
  <c r="E54" i="6"/>
  <c r="E71" i="6"/>
  <c r="G17" i="12"/>
  <c r="F17" i="12"/>
  <c r="E17" i="12"/>
  <c r="G28" i="12"/>
  <c r="G81" i="12" s="1"/>
  <c r="F28" i="12"/>
  <c r="E28" i="12"/>
  <c r="G75" i="12"/>
  <c r="F75" i="12"/>
  <c r="E75" i="12"/>
  <c r="G26" i="13"/>
  <c r="G33" i="13" s="1"/>
  <c r="E26" i="13"/>
  <c r="E33" i="13" s="1"/>
  <c r="F26" i="13"/>
  <c r="F33" i="13" s="1"/>
  <c r="F82" i="26"/>
  <c r="G29" i="26"/>
  <c r="F29" i="26"/>
  <c r="E29" i="26"/>
  <c r="G41" i="26"/>
  <c r="F41" i="26"/>
  <c r="E41" i="26"/>
  <c r="E89" i="26" s="1"/>
  <c r="G82" i="26"/>
  <c r="E82" i="26"/>
  <c r="G31" i="11"/>
  <c r="G39" i="11" s="1"/>
  <c r="F31" i="11"/>
  <c r="F39" i="11" s="1"/>
  <c r="E31" i="11"/>
  <c r="E39" i="11" s="1"/>
  <c r="G23" i="4"/>
  <c r="F23" i="4"/>
  <c r="E23" i="4"/>
  <c r="G36" i="4"/>
  <c r="F36" i="4"/>
  <c r="E36" i="4"/>
  <c r="G88" i="4"/>
  <c r="G123" i="4" s="1"/>
  <c r="F88" i="4"/>
  <c r="F123" i="4" s="1"/>
  <c r="E88" i="4"/>
  <c r="F24" i="25"/>
  <c r="F33" i="25" s="1"/>
  <c r="E24" i="25"/>
  <c r="E33" i="25" s="1"/>
  <c r="G20" i="24"/>
  <c r="G31" i="24" s="1"/>
  <c r="F20" i="24"/>
  <c r="F31" i="24"/>
  <c r="E20" i="24"/>
  <c r="E31" i="24" s="1"/>
  <c r="G79" i="23"/>
  <c r="G87" i="23" s="1"/>
  <c r="F79" i="23"/>
  <c r="F87" i="23" s="1"/>
  <c r="E79" i="23"/>
  <c r="E87" i="23"/>
  <c r="C87" i="23"/>
  <c r="E90" i="23" s="1"/>
  <c r="E91" i="23" s="1"/>
  <c r="M28" i="12"/>
  <c r="M17" i="12"/>
  <c r="M81" i="12" s="1"/>
  <c r="M82" i="26"/>
  <c r="L82" i="26"/>
  <c r="K82" i="26"/>
  <c r="C82" i="26"/>
  <c r="E94" i="26" s="1"/>
  <c r="M41" i="26"/>
  <c r="M89" i="26" s="1"/>
  <c r="L41" i="26"/>
  <c r="L89" i="26" s="1"/>
  <c r="K41" i="26"/>
  <c r="C41" i="26"/>
  <c r="E93" i="26" s="1"/>
  <c r="M29" i="26"/>
  <c r="L29" i="26"/>
  <c r="K29" i="26"/>
  <c r="C29" i="26"/>
  <c r="E92" i="26" s="1"/>
  <c r="M24" i="25"/>
  <c r="M33" i="25" s="1"/>
  <c r="L24" i="25"/>
  <c r="L33" i="25"/>
  <c r="K24" i="25"/>
  <c r="K33" i="25" s="1"/>
  <c r="G24" i="25"/>
  <c r="G33" i="25" s="1"/>
  <c r="D24" i="25"/>
  <c r="C24" i="25"/>
  <c r="C33" i="25" s="1"/>
  <c r="E36" i="25" s="1"/>
  <c r="E37" i="25" s="1"/>
  <c r="M20" i="24"/>
  <c r="M31" i="24" s="1"/>
  <c r="L20" i="24"/>
  <c r="L31" i="24"/>
  <c r="K20" i="24"/>
  <c r="K31" i="24" s="1"/>
  <c r="C20" i="24"/>
  <c r="C31" i="24" s="1"/>
  <c r="E34" i="24" s="1"/>
  <c r="E35" i="24" s="1"/>
  <c r="L87" i="23"/>
  <c r="M79" i="23"/>
  <c r="M87" i="23"/>
  <c r="L79" i="23"/>
  <c r="K79" i="23"/>
  <c r="K87" i="23" s="1"/>
  <c r="C41" i="15"/>
  <c r="E53" i="15" s="1"/>
  <c r="K41" i="15"/>
  <c r="M41" i="15"/>
  <c r="L41" i="15"/>
  <c r="C22" i="15"/>
  <c r="E52" i="15"/>
  <c r="L22" i="15"/>
  <c r="M22" i="15"/>
  <c r="M49" i="15"/>
  <c r="K22" i="15"/>
  <c r="K49" i="15" s="1"/>
  <c r="M79" i="7"/>
  <c r="K79" i="7"/>
  <c r="L79" i="7"/>
  <c r="C79" i="7"/>
  <c r="C86" i="7" s="1"/>
  <c r="C44" i="7"/>
  <c r="E90" i="7"/>
  <c r="K44" i="7"/>
  <c r="M44" i="7"/>
  <c r="C32" i="7"/>
  <c r="M32" i="7"/>
  <c r="L32" i="7"/>
  <c r="K32" i="7"/>
  <c r="L54" i="6"/>
  <c r="C71" i="6"/>
  <c r="E84" i="6" s="1"/>
  <c r="K71" i="6"/>
  <c r="L71" i="6"/>
  <c r="M71" i="6"/>
  <c r="K18" i="6"/>
  <c r="K30" i="6"/>
  <c r="C30" i="6"/>
  <c r="E82" i="6" s="1"/>
  <c r="C54" i="6"/>
  <c r="E83" i="6" s="1"/>
  <c r="C18" i="6"/>
  <c r="E81" i="6" s="1"/>
  <c r="K28" i="12"/>
  <c r="K17" i="12"/>
  <c r="C17" i="12"/>
  <c r="E84" i="12" s="1"/>
  <c r="C28" i="12"/>
  <c r="E85" i="12" s="1"/>
  <c r="C75" i="12"/>
  <c r="E86" i="12" s="1"/>
  <c r="K75" i="12"/>
  <c r="M75" i="12"/>
  <c r="L75" i="12"/>
  <c r="C26" i="13"/>
  <c r="C33" i="13" s="1"/>
  <c r="E36" i="13" s="1"/>
  <c r="E37" i="13" s="1"/>
  <c r="K26" i="13"/>
  <c r="K33" i="13" s="1"/>
  <c r="L26" i="13"/>
  <c r="L33" i="13" s="1"/>
  <c r="M26" i="13"/>
  <c r="M33" i="13" s="1"/>
  <c r="C31" i="11"/>
  <c r="E42" i="11" s="1"/>
  <c r="E43" i="11" s="1"/>
  <c r="M31" i="11"/>
  <c r="M39" i="11" s="1"/>
  <c r="L31" i="11"/>
  <c r="L39" i="11" s="1"/>
  <c r="K31" i="11"/>
  <c r="K39" i="11" s="1"/>
  <c r="L36" i="4"/>
  <c r="M23" i="4"/>
  <c r="K23" i="4"/>
  <c r="C23" i="4"/>
  <c r="E126" i="4" s="1"/>
  <c r="C36" i="4"/>
  <c r="E127" i="4" s="1"/>
  <c r="C88" i="4"/>
  <c r="L88" i="4"/>
  <c r="K88" i="4"/>
  <c r="J44" i="7"/>
  <c r="D32" i="7"/>
  <c r="L44" i="7"/>
  <c r="L81" i="12"/>
  <c r="L28" i="12"/>
  <c r="L17" i="12"/>
  <c r="M18" i="6"/>
  <c r="L18" i="6"/>
  <c r="G18" i="6"/>
  <c r="F18" i="6"/>
  <c r="E18" i="6"/>
  <c r="L23" i="4"/>
  <c r="M54" i="6"/>
  <c r="K54" i="6"/>
  <c r="M88" i="4"/>
  <c r="M36" i="4"/>
  <c r="K36" i="4"/>
  <c r="L30" i="6"/>
  <c r="M30" i="6"/>
  <c r="K89" i="26"/>
  <c r="K123" i="4"/>
  <c r="M86" i="7"/>
  <c r="H86" i="7"/>
  <c r="E89" i="7"/>
  <c r="K81" i="12" l="1"/>
  <c r="K86" i="7"/>
  <c r="E54" i="15"/>
  <c r="E91" i="7"/>
  <c r="E92" i="7" s="1"/>
  <c r="F89" i="26"/>
  <c r="F81" i="12"/>
  <c r="I123" i="4"/>
  <c r="I86" i="7"/>
  <c r="H49" i="15"/>
  <c r="C123" i="4"/>
  <c r="G49" i="15"/>
  <c r="L49" i="15"/>
  <c r="E123" i="4"/>
  <c r="E81" i="12"/>
  <c r="H78" i="6"/>
  <c r="E128" i="4"/>
  <c r="E130" i="4" s="1"/>
  <c r="G86" i="7"/>
  <c r="M123" i="4"/>
  <c r="L123" i="4"/>
  <c r="L86" i="7"/>
  <c r="E95" i="26"/>
  <c r="I49" i="15"/>
  <c r="E87" i="12"/>
  <c r="H123" i="4"/>
  <c r="H89" i="26"/>
  <c r="F78" i="6"/>
  <c r="K78" i="6"/>
  <c r="L78" i="6"/>
  <c r="E78" i="6"/>
  <c r="G78" i="6"/>
  <c r="I78" i="6"/>
  <c r="E85" i="6"/>
  <c r="M78" i="6"/>
  <c r="C39" i="11"/>
  <c r="I89" i="26"/>
  <c r="G89" i="26"/>
  <c r="C89" i="26"/>
  <c r="C81" i="12"/>
  <c r="C49" i="15"/>
  <c r="C78" i="6"/>
</calcChain>
</file>

<file path=xl/sharedStrings.xml><?xml version="1.0" encoding="utf-8"?>
<sst xmlns="http://schemas.openxmlformats.org/spreadsheetml/2006/main" count="1833" uniqueCount="836">
  <si>
    <t>Totale tijd</t>
  </si>
  <si>
    <t>Leerjaar</t>
  </si>
  <si>
    <t>Tijd bestemd voor</t>
  </si>
  <si>
    <t>Theorie</t>
  </si>
  <si>
    <t>Praktijk</t>
  </si>
  <si>
    <t>Uren</t>
  </si>
  <si>
    <t>Totaal aantal uren</t>
  </si>
  <si>
    <t>Titels</t>
  </si>
  <si>
    <t>Blz.</t>
  </si>
  <si>
    <t>Richtlijnen voor klantgericht knippen</t>
  </si>
  <si>
    <t>Overzicht gradatievorm</t>
  </si>
  <si>
    <t>Vormen combineren</t>
  </si>
  <si>
    <t>Hoofdstuk</t>
  </si>
  <si>
    <t>1.1 KNIPPEN: EEN PERSOONLIJKE AANPAK</t>
  </si>
  <si>
    <t>1.2 KNIPPEN: HET GROTERE GEHEEL</t>
  </si>
  <si>
    <t>2.2 MASSIEVE VORM</t>
  </si>
  <si>
    <t>2.3 GRADATIEVORM</t>
  </si>
  <si>
    <t>2.5 GELIJKMATIGE-LAGENVORM</t>
  </si>
  <si>
    <t>1.1 VORMGEVING: EEN PERSOONLIJKE AANPAK</t>
  </si>
  <si>
    <t xml:space="preserve"> </t>
  </si>
  <si>
    <t>2.4 TOENEMENDE-LAGENVORM</t>
  </si>
  <si>
    <t>3.1 VORMGEVINGSTECHNIEKEN - ADVANCED</t>
  </si>
  <si>
    <t>3.2 VORMGEVING - ADVANCED</t>
  </si>
  <si>
    <t>Titel</t>
  </si>
  <si>
    <t>Enkelvoudige twist</t>
  </si>
  <si>
    <t>2.1 ESSENTIËLE TECHNIEKEN VOOR LANG-HAARONTWERP</t>
  </si>
  <si>
    <t>2.2 LANG-HAARONTWERP-BASIC</t>
  </si>
  <si>
    <t>2.3 LANG-HAARONTWERP - ADVANCED</t>
  </si>
  <si>
    <t>1.1 TEXTUUR: EEN PERSOONLIJKE AANPAK</t>
  </si>
  <si>
    <t xml:space="preserve">1.2 TEXTUUR: HET GROTERE GEHEEL </t>
  </si>
  <si>
    <t>3.2 GEVORDERDE PERMANENTPATRONEN</t>
  </si>
  <si>
    <t>1.1 KLEUR: EEN PERSOONLIJKE AANPAK</t>
  </si>
  <si>
    <t>1.2 KLEUR: HET GROTERE GEHEEL</t>
  </si>
  <si>
    <t>3.1 TECHNIEKEN VOOR KLEURONTWERP - ADVANCED</t>
  </si>
  <si>
    <t>3.2 KLEURONTWERPEN - ADVANCED</t>
  </si>
  <si>
    <t>4.1 ONTWERPEN VAN KLEUR VOOR HEREN</t>
  </si>
  <si>
    <t>Kleurontwerptechnieken voor heren</t>
  </si>
  <si>
    <t>4.2 KLEURONTWERPEN - HEREN</t>
  </si>
  <si>
    <t>1 ANATOMIE EN FYSIOLOGIE</t>
  </si>
  <si>
    <t>2.1 THEORIE VAN HET HAAR</t>
  </si>
  <si>
    <t>3 CHEMIE</t>
  </si>
  <si>
    <t>3.1 MATERIE</t>
  </si>
  <si>
    <t>1 THEORIE VAN HET KNIPPEN</t>
  </si>
  <si>
    <t>3 VAARDIGHEDEN VOOR HET KNIPPEN</t>
  </si>
  <si>
    <t>2 TECHNIEKEN VOOR VORMGEVING MET WATER</t>
  </si>
  <si>
    <t>1 KLEURENTHEORIE</t>
  </si>
  <si>
    <t>2 VASTSTELLEN VAN BESTAANDE HAARKLEUR</t>
  </si>
  <si>
    <t>3 VERANDEREN VAN BESTAANDE HAARKLEUR</t>
  </si>
  <si>
    <t>Gelijkmatige sterk gekrulde kap</t>
  </si>
  <si>
    <t>9-strengen</t>
  </si>
  <si>
    <t xml:space="preserve">  </t>
  </si>
  <si>
    <t>Test</t>
  </si>
  <si>
    <t>test</t>
  </si>
  <si>
    <t xml:space="preserve">   </t>
  </si>
  <si>
    <t>2.6 BOMBAGE</t>
  </si>
  <si>
    <t>Benodigd haar</t>
  </si>
  <si>
    <t>3.2 DE PH-WAARDE</t>
  </si>
  <si>
    <t>KNIPPEN BASIC</t>
  </si>
  <si>
    <t>HEREN KNIPPEN</t>
  </si>
  <si>
    <t>VORMGEVING BASIC</t>
  </si>
  <si>
    <t>VORMGEVING ADVANCED</t>
  </si>
  <si>
    <t>PERMANENTEN BASIC</t>
  </si>
  <si>
    <t>KLEUR BASIC</t>
  </si>
  <si>
    <t>KLEUR ADVANCED</t>
  </si>
  <si>
    <t>Rechth Massieve kap 1</t>
  </si>
  <si>
    <t>Massieve kap 1</t>
  </si>
  <si>
    <t>Toenemende kap 1</t>
  </si>
  <si>
    <t>Rechthstr. massieve kap 2</t>
  </si>
  <si>
    <t>Massieve kap 2</t>
  </si>
  <si>
    <t>Heren gradatie kap</t>
  </si>
  <si>
    <t>Silhouet gelijkmatige sterk gekrulde kap</t>
  </si>
  <si>
    <t>Gelijkmatige-lagen kap</t>
  </si>
  <si>
    <t>Toenemende kap</t>
  </si>
  <si>
    <t>Massieve lang haar kap</t>
  </si>
  <si>
    <t>Silhouet kap</t>
  </si>
  <si>
    <t>Silhouet kap (met vloeistof)</t>
  </si>
  <si>
    <t>Massieve kap 2 (met vloeistof)</t>
  </si>
  <si>
    <t xml:space="preserve">Massieve kap 2  </t>
  </si>
  <si>
    <t>Gelijkmatige lagen kap</t>
  </si>
  <si>
    <t>Gelijkmatige kap</t>
  </si>
  <si>
    <t>3.1 KNIPTECHNIEKEN - ADVANCED</t>
  </si>
  <si>
    <t>3.2 KAPSELS - ADVANCED</t>
  </si>
  <si>
    <t>4.1 ESSENTIËLE KNIPTECHNIEKEN</t>
  </si>
  <si>
    <t>4.2 LANGERE VORMEN</t>
  </si>
  <si>
    <t>4.3 HALFLANGE VORMEN</t>
  </si>
  <si>
    <t>4.4 KORTE VORMEN</t>
  </si>
  <si>
    <t>4.5 GEZICHTSHAAR</t>
  </si>
  <si>
    <t>Vormgeving modellen</t>
  </si>
  <si>
    <t>Lang Haar modellen</t>
  </si>
  <si>
    <t>Permanenten modellen</t>
  </si>
  <si>
    <t>Kleuren modellen</t>
  </si>
  <si>
    <t>Overzicht massieve vorm</t>
  </si>
  <si>
    <t>Overzicht toenemende - lagenvorm</t>
  </si>
  <si>
    <t>Overzicht gelijkmatige - lagenvorm</t>
  </si>
  <si>
    <t>Knippen op modellen</t>
  </si>
  <si>
    <t>Demo van lesgever of gast docent - press en krul</t>
  </si>
  <si>
    <t>Enkel Online</t>
  </si>
  <si>
    <t>Knippen Basic - Theorie</t>
  </si>
  <si>
    <t>Knippen Basic - In de praktijk</t>
  </si>
  <si>
    <t>Vormgeving - Basic Theorie</t>
  </si>
  <si>
    <t>Benodigd Haar</t>
  </si>
  <si>
    <t>Permanenten  Basic - Theorie</t>
  </si>
  <si>
    <t>Kleur Basic - Theorie</t>
  </si>
  <si>
    <t>Lang Haar - Theorie</t>
  </si>
  <si>
    <t>1 COMPOSITIE</t>
  </si>
  <si>
    <t>2 HET AANPASSEN VAN KAPSELS</t>
  </si>
  <si>
    <t>2 HAARONDERZOEK EN VERZORGING</t>
  </si>
  <si>
    <t>1.1 KORTE INLEIDING</t>
  </si>
  <si>
    <t>1.2 ANATOMIE EN FYSIOLOGIE VAN DE HUID</t>
  </si>
  <si>
    <t>3.3 HAARVERZORGINGSPRODUCTEN</t>
  </si>
  <si>
    <t>1.1 ZIEN EN DENKEN ALS EEN DESIGNER</t>
  </si>
  <si>
    <t>1.2. ONTWERPELEMENTEN</t>
  </si>
  <si>
    <t>1.3 ONTWERPPRINCIPES</t>
  </si>
  <si>
    <t>1.4 BALANS</t>
  </si>
  <si>
    <t>1.5 KAPSELS MAKEN EN AANPASSEN ALS EEN DESIGNER</t>
  </si>
  <si>
    <t>2.1 VERHOUDINGEN</t>
  </si>
  <si>
    <t>2.2 HAAR</t>
  </si>
  <si>
    <t>2.4 LEVENSSTIJL</t>
  </si>
  <si>
    <r>
      <t xml:space="preserve">2.3 </t>
    </r>
    <r>
      <rPr>
        <b/>
        <i/>
        <sz val="9"/>
        <rFont val="Arial"/>
        <family val="2"/>
      </rPr>
      <t>KLEDING</t>
    </r>
  </si>
  <si>
    <t>Wat weet je nog?</t>
  </si>
  <si>
    <t>1.1 ANALYSEREN VAN HET KAPSEL</t>
  </si>
  <si>
    <t>1.2 VIER BASISVORMEN</t>
  </si>
  <si>
    <t>1.3 COMBINATIEVORMEN</t>
  </si>
  <si>
    <t xml:space="preserve">2.1. VIJF VOORNAAMSTE BENODIGDHEDEN </t>
  </si>
  <si>
    <t>2.2 BIJKOMENDE BENODIGDHEDEN</t>
  </si>
  <si>
    <t>3.1 DE ZEVEN STAPPEN VAN HET KNIPPEN</t>
  </si>
  <si>
    <t>3.2 EFFILEREN</t>
  </si>
  <si>
    <t>3.3 TECHNIEKEN VOOR KORT HAAR</t>
  </si>
  <si>
    <t>3.5 HYGIËNE EN VEILIGHEID</t>
  </si>
  <si>
    <t>3.6 BELANGRIJKSTE PUNTEN VAN DE DIENSTVERLENING</t>
  </si>
  <si>
    <t>Voorspelbare knipresultaten</t>
  </si>
  <si>
    <t>3 KNIPPEN EN SNIJDEN - ADVANCED</t>
  </si>
  <si>
    <t>x</t>
  </si>
  <si>
    <t>1 DE MOGELIJKHEDEN VAN KNIPPEN</t>
  </si>
  <si>
    <t>2 KNIPPEN EN SNIJDEN VAN DE VIER BASISVORMEN</t>
  </si>
  <si>
    <t>X</t>
  </si>
  <si>
    <t>Variaties in de voorhoofdspartij</t>
  </si>
  <si>
    <t>2.1 ESSENTIËLE KNIP- EN SNIJTECHNIEKEN</t>
  </si>
  <si>
    <t>2 GEREEDSCHAP VOOR HET KNIPPEN</t>
  </si>
  <si>
    <t>3.4 AANDACHTSPUNTEN BIJ HET KNIPPEN</t>
  </si>
  <si>
    <t>Klantgerichte richtlijnen voor gevorderd knippen</t>
  </si>
  <si>
    <t>4 HERENKNIPPEN</t>
  </si>
  <si>
    <t>Vervagen - tondeuse (black hair)</t>
  </si>
  <si>
    <t>1.1 WAT IS KLEUR</t>
  </si>
  <si>
    <t xml:space="preserve">1.2 KLEURENLEER </t>
  </si>
  <si>
    <t>1.3 KENMERKEN VAN KLEUR</t>
  </si>
  <si>
    <t>2.1 MELANINE</t>
  </si>
  <si>
    <t>2.2 GRIJS HAAR</t>
  </si>
  <si>
    <t>2.3 VASTSTELLEN VAN NATUURLIJKE KLEURHOOGTE EN KLEURKARAKTER</t>
  </si>
  <si>
    <t>2.4 VASTSTELLEN VAN KUNSTMATIGE KLEURHOOGTE EN KLEURKARAKTER</t>
  </si>
  <si>
    <t>2.5 EXTRA AANDACHTSPUNTEN</t>
  </si>
  <si>
    <t>3.1 KLEURENCHEMIE</t>
  </si>
  <si>
    <t>3.2 ONTWERPEN VAN KLEUR</t>
  </si>
  <si>
    <t>3.3 BASISBENODIGDHEDEN VOOR HAARKLEURING</t>
  </si>
  <si>
    <t>3.4 HYGIËNE EN VEILIGHEID</t>
  </si>
  <si>
    <t>3.5 BELANGSRIJKSTE PUNTEN VAN DE DIENSTVERLENING</t>
  </si>
  <si>
    <t>3.6 PRODUCTOVERZICHT</t>
  </si>
  <si>
    <t>3.7 HAARKLEURING - STAP VOOR STAP</t>
  </si>
  <si>
    <t>3.8 MOGELIJKE PROBLEMEN BIJ HET HAARKLEUREN</t>
  </si>
  <si>
    <t>1 DE MOGELIJKHEDEN VAN KLEUR</t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</si>
  <si>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KLEURONTWERP - BASIC</t>
    </r>
  </si>
  <si>
    <t>2.1 ESSENTIËLE TECHNIEKEN VOOR KLEURONTWERP</t>
  </si>
  <si>
    <t>3 KLEURONTWERP - ADVANCED</t>
  </si>
  <si>
    <t>Contrast - aanzet en punten</t>
  </si>
  <si>
    <t>4 KLEURONTWERP - HEREN</t>
  </si>
  <si>
    <t>Richtlijnen voor kleurontwerp voor heren</t>
  </si>
  <si>
    <t>LANG HAAR</t>
  </si>
  <si>
    <t>1 THEORIE VAN LANG HAAR</t>
  </si>
  <si>
    <t>1.1 ANALYSEREN VAN LANG-HAARKAPSELS</t>
  </si>
  <si>
    <t>1.2 AANDACHTSPUNTEN BIJ DE KLANT</t>
  </si>
  <si>
    <t>1.3 ONTWERPEN VOOR LANG HAAR</t>
  </si>
  <si>
    <t>1.4 BASISBENODIGDHEDEN VOOR LANG HAAR</t>
  </si>
  <si>
    <t>1.5 TECHNIEKEN VOOR LANG HAAR</t>
  </si>
  <si>
    <t>1.6 HYGIËNE EN VEILIGHEID</t>
  </si>
  <si>
    <t>1.7 BELANGRIJKSTE PUNTEN VAN DE DIENSTVERLENING</t>
  </si>
  <si>
    <t>1.1 LANG-HAARONTWERP: HET GROTERE GEHEEL</t>
  </si>
  <si>
    <t>1 DE MOGELIJKHEDEN VAN  VORMGEVING BIJ LANG HAAR</t>
  </si>
  <si>
    <t>2 VORMGEVING BIJ LANG HAAR</t>
  </si>
  <si>
    <t>L</t>
  </si>
  <si>
    <t>Lang Haar Theorie</t>
  </si>
  <si>
    <t>De mogelijkheden van vormgeving van lang haar</t>
  </si>
  <si>
    <t>Vormgeving van lang haar</t>
  </si>
  <si>
    <t>Hoofdstuk 2 : Vormgeving van lang haar</t>
  </si>
  <si>
    <t>Hoofdstuk 1 : De mogelijkheden van vormgeving van lang haar</t>
  </si>
  <si>
    <t>Links-handig</t>
  </si>
  <si>
    <t>Hoofdstuk 1 : De mogelijkheden van kleur</t>
  </si>
  <si>
    <t>Hoofdstuk 2 : Kleurontwerp - Basic</t>
  </si>
  <si>
    <t>De Mogelijkheden van Kleur</t>
  </si>
  <si>
    <t>Kleurontwerp - Basic</t>
  </si>
  <si>
    <t>Kleurontwerp - Advanced</t>
  </si>
  <si>
    <t>Kleurontwerp - Heren</t>
  </si>
  <si>
    <t>Hoofdstuk 3 : Kleurontwerp - Advanced</t>
  </si>
  <si>
    <t>Hoofdstuk 4 : Kleurontwerp - Heren</t>
  </si>
  <si>
    <t>Kleur Basic - In de praktijk</t>
  </si>
  <si>
    <t>Lang Haar - In de praktijk</t>
  </si>
  <si>
    <t>HerenKnippen</t>
  </si>
  <si>
    <t>Hoofdstuk 4 : Heren knippen</t>
  </si>
  <si>
    <t>Hoofdstuk 1 : De mogelijkheden van knippen</t>
  </si>
  <si>
    <t>Hoofdstuk 2 : Voor het knippen van de 4 basisvormen</t>
  </si>
  <si>
    <t>De mogelijkheden van knippen</t>
  </si>
  <si>
    <t>Voor het knippen van de 4 basisvormen</t>
  </si>
  <si>
    <t>1 ALGEMENE THEORIE VAN DE VORMGEVING</t>
  </si>
  <si>
    <t>1.2 BASISBENODIGDHEDEN VOOR VORMGEVING</t>
  </si>
  <si>
    <t>1.1 ANALYSEREN VAN HET ONTWERP</t>
  </si>
  <si>
    <t>1.3 INLEGGEN</t>
  </si>
  <si>
    <t>1.4 BASISCONTROLE</t>
  </si>
  <si>
    <t>1.5 MODELLEREN</t>
  </si>
  <si>
    <t>1.6 HYGIENE EN VEILIGHEID</t>
  </si>
  <si>
    <t>1.7 BELANGRIJKSTE PUNTEN BIJ DE DIENSTVERLENING</t>
  </si>
  <si>
    <t>2.1 ROLLERS</t>
  </si>
  <si>
    <t>2.2 BOUCLEREN</t>
  </si>
  <si>
    <t>2.3 SLAGLEGGEN</t>
  </si>
  <si>
    <t>2.4 SKIP-WAVES</t>
  </si>
  <si>
    <t>2.5 VORMGEVING MET WATER - STAP VOOR STAP</t>
  </si>
  <si>
    <t>3.1 FÖHNEN</t>
  </si>
  <si>
    <t>3.2 KRULTANG</t>
  </si>
  <si>
    <t>3.3 STIJLTANG OF PLATTE TANG</t>
  </si>
  <si>
    <t>3.4 WAFELTANG</t>
  </si>
  <si>
    <t>Hoofdstuk 1 : De mogelijkheden van vormgeving</t>
  </si>
  <si>
    <t>Vormgeving Basic - In de praktijk</t>
  </si>
  <si>
    <t>1 DE MOGELIJKHEDEN VAN VORMGEVING</t>
  </si>
  <si>
    <t>2 WATER- EN HITTEVORMGEVING - BASIC</t>
  </si>
  <si>
    <t>De mogelijkheden van vormgeving</t>
  </si>
  <si>
    <t>Water- en hittevormgeving - Basic</t>
  </si>
  <si>
    <t>Algemene theorie van de vormgeving</t>
  </si>
  <si>
    <t>Scrunchen</t>
  </si>
  <si>
    <t>Water- en hittevormgeving - Advanced</t>
  </si>
  <si>
    <t>Heren Knippen - Tijdindicatie</t>
  </si>
  <si>
    <t>Hoofdstuk 2 :  Water- en hittevormgeving - Basic</t>
  </si>
  <si>
    <t>Vormgeving - Tijdindicatie</t>
  </si>
  <si>
    <t>Hoofdstuk 3 :  Water- en hittevormgeving - Advanced</t>
  </si>
  <si>
    <t>Kleur - Basic - Tijdindicatie</t>
  </si>
  <si>
    <t>Kleur - Advanced - Tijdindicatie</t>
  </si>
  <si>
    <t>Hoofdstuk 1 : De mogelijkheden van textuur</t>
  </si>
  <si>
    <t>Hoofdstuk 2 : Permanenten - Basic</t>
  </si>
  <si>
    <t>Permanenten - Tijdindicatie</t>
  </si>
  <si>
    <t>1 THEORIE VAN HET PERMANENTEN</t>
  </si>
  <si>
    <t>1.1 GESCHIEDENIS VAN HET PERMANENTEN</t>
  </si>
  <si>
    <t>1.3 CHEMISCHE FASE VAN HET PERMANENTEN</t>
  </si>
  <si>
    <t>1.2 FYSIEKE FASE VAN HET PERMANENTEN</t>
  </si>
  <si>
    <t>1.4 BASISBENODIGDHEDEN VOOR HET PERMANENTEN</t>
  </si>
  <si>
    <t>1.5 HYGIËNE EN VEILIGHEID</t>
  </si>
  <si>
    <t>1.6 BELANGRIJKSTE PUNTEN VAN DE DIENSTVERLENING</t>
  </si>
  <si>
    <t>1.7 PERMANENTEN - STAP VOOR STAP</t>
  </si>
  <si>
    <t>1.8 MOGELIJKE PROBLEMEN BIJ HET PERMANENTEN</t>
  </si>
  <si>
    <t>Permanent - In de praktijk</t>
  </si>
  <si>
    <t>1 DE MOGELIJKHEDEN VAN TEXTUUR</t>
  </si>
  <si>
    <t>2 PERMANENTEN - BASIC</t>
  </si>
  <si>
    <t>2 WIKKELTECHNIEKEN - BASIC</t>
  </si>
  <si>
    <t>2.2 WIKKELPATRONEN - BASIC</t>
  </si>
  <si>
    <t>De Mogelijkheden van  Textuur</t>
  </si>
  <si>
    <t>Permanenten - Basic</t>
  </si>
  <si>
    <t>Theorie van het permanenten</t>
  </si>
  <si>
    <t>3.1 GEVORDERDE WIKKELTECHNIEKEN</t>
  </si>
  <si>
    <t>Hoofdstuk 3 : Permanenten - Advanced - Enkel online</t>
  </si>
  <si>
    <t>3 PERMANENTEN - ADVANCED - ENKEL ONLINE</t>
  </si>
  <si>
    <t>PERMANENTEN ADVANCED - ENKEL ONLINE</t>
  </si>
  <si>
    <t>1 INLEIDING</t>
  </si>
  <si>
    <t>1.1 DE MODERNE KAPPER</t>
  </si>
  <si>
    <t>1.2 EEN CARRIÈRE OPBOUWEN</t>
  </si>
  <si>
    <t>1.3 CARRIÈREMOGELIJKHEDEN</t>
  </si>
  <si>
    <t>2 DE KAPSALON ALS ONDERNEMING</t>
  </si>
  <si>
    <t>2.1 HET KAPPERSVAK</t>
  </si>
  <si>
    <t>2.2  EEN BAAN ZOEKEN</t>
  </si>
  <si>
    <t>3 ARBEIDSOMSTADIGHEDEN</t>
  </si>
  <si>
    <t>3.1 RICHTLIJNEN</t>
  </si>
  <si>
    <t>3.2 COLLECTIEVE ARBEIDSOVEREENKOMST</t>
  </si>
  <si>
    <t>4 RELATIES IN DE KAPSALON</t>
  </si>
  <si>
    <t>4.1 NETWERKEN</t>
  </si>
  <si>
    <t>4.2 EEN KLANTENKRING OPBOUWEN</t>
  </si>
  <si>
    <t>4.3 DE RELATIE KAPPER-KLANT</t>
  </si>
  <si>
    <t>4.4 DE RELATIE KAPPER-MEDEWERKER</t>
  </si>
  <si>
    <r>
      <rPr>
        <b/>
        <i/>
        <sz val="9"/>
        <rFont val="Arial"/>
        <family val="2"/>
      </rPr>
      <t>4.5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BEOORDELINGSGESPREKKEN - FUNCTIONERINGSGESPREKKEN</t>
    </r>
  </si>
  <si>
    <t>5 RESPECT, INTEGRITEIT, TOEWIJDING EN
COMMUNICATIE IN DE KAPSALON</t>
  </si>
  <si>
    <t>5.1 RESPECT</t>
  </si>
  <si>
    <t>5.2 INTEGRITEIT</t>
  </si>
  <si>
    <t>5.3 TOEWIJDING</t>
  </si>
  <si>
    <t>5.4 COMMUNICATIE</t>
  </si>
  <si>
    <t>6 VERKOOP IN DE KAPSALON</t>
  </si>
  <si>
    <t>6.1 VERKOPEN</t>
  </si>
  <si>
    <t>6.2 PRODUCTEN</t>
  </si>
  <si>
    <t>6.3 DE KOOP SLUITEN</t>
  </si>
  <si>
    <t>6.4 SOORTEN KOPERS</t>
  </si>
  <si>
    <t>6.5 FOLLOW-UP</t>
  </si>
  <si>
    <t>6.6 DISPLAYS</t>
  </si>
  <si>
    <t>7 DE KAPSALON IN DE PRAKTIJK</t>
  </si>
  <si>
    <t>7.1 VOORRAADBEHEER</t>
  </si>
  <si>
    <t>7.2 TAKEN VAN DE RECEPTIONIST</t>
  </si>
  <si>
    <t>7.3 KASSA BEDIENEN</t>
  </si>
  <si>
    <t>7.4 WAT IS BTW</t>
  </si>
  <si>
    <t>7.5 TELEFOONTECHNIEK</t>
  </si>
  <si>
    <t>7.6 AFSPRAAK PLANNEN</t>
  </si>
  <si>
    <t>8 GEZONDHEID EN VOORKOMEN VAN DE KAPPER</t>
  </si>
  <si>
    <t>8.1 RUST EN ONTSPANNING</t>
  </si>
  <si>
    <t>8.2 BEWEGING</t>
  </si>
  <si>
    <t>8.3 VOEDING</t>
  </si>
  <si>
    <t>8.4 HYGIËNE</t>
  </si>
  <si>
    <t>8.5 UITERLIJK</t>
  </si>
  <si>
    <t>8.6 HOUDING</t>
  </si>
  <si>
    <t>8.7 ERGONOMISCHE ADVIEZEN VOOR KAPPERS - 
ARBEIDSOMSTANDIGHEDEN</t>
  </si>
  <si>
    <t>8.8 LEKKER IN JE VEL; OOK JE HANDEN</t>
  </si>
  <si>
    <t>9 HYGIËNE EN EHBO IN DE KAPSALON</t>
  </si>
  <si>
    <t>9.1 MICROBIOLOGIE</t>
  </si>
  <si>
    <t>9.2 INFECTIEPREVENTIE</t>
  </si>
  <si>
    <t>9.3 EHBO</t>
  </si>
  <si>
    <t>10 VEILIG WERKEN</t>
  </si>
  <si>
    <t>10.1 GEVAARLIJKE STOFFEN EN GEVARENTEKENS</t>
  </si>
  <si>
    <t>10.2 VEILIG MET ELEKTRICITEIT</t>
  </si>
  <si>
    <t>10.3 CHEMIEHOEK</t>
  </si>
  <si>
    <t>10.4 VEREISTEN VOOR HAARVERZORGINGSPRODUCTEN</t>
  </si>
  <si>
    <t>10.5 GEZONDHEIDSRISICO'S</t>
  </si>
  <si>
    <t>SALON PROFESSIONAL</t>
  </si>
  <si>
    <t>Salonprofessional - Tijdindicatie</t>
  </si>
  <si>
    <t>ONTWERPKEUZES</t>
  </si>
  <si>
    <t>Ontwerpkeuzes- Tijdindicatie</t>
  </si>
  <si>
    <t>Ontwerkeuzes - Theorie</t>
  </si>
  <si>
    <t>HAAR EN HUID</t>
  </si>
  <si>
    <t>Haar en huid- Tijdindicatie</t>
  </si>
  <si>
    <t>Herhaling</t>
  </si>
  <si>
    <t>Kennistest</t>
  </si>
  <si>
    <t>Massieve vorm - OBK</t>
  </si>
  <si>
    <t>Toenemende - lagenvorm - OBK</t>
  </si>
  <si>
    <t>Rechth Toenemende kap 1</t>
  </si>
  <si>
    <t>Gelijkmatige - lagenvorm - OBK</t>
  </si>
  <si>
    <t>Massieve vorm - Horizontale lijn - WS</t>
  </si>
  <si>
    <t>Massieve vorm - Horizontale lijn - Variatie</t>
  </si>
  <si>
    <t>Toenemende-lagenvorm - Verticale lijn - WS</t>
  </si>
  <si>
    <t>Toenemende-lagenvorm - Verticale lijn - Variatie</t>
  </si>
  <si>
    <t>Toenemende-lagenvorm - Verticale lijn - Etsen met het mes - Variatie</t>
  </si>
  <si>
    <t>Toenemende-lagenvorm - Diagonaal-voorwaartse lijn - WS</t>
  </si>
  <si>
    <t>Toenemende-lagenvorm - Diagonaal-voorwaartse lijn - Variatie</t>
  </si>
  <si>
    <t>Toenemende-lagenvorm - Horizontale lijn - WS</t>
  </si>
  <si>
    <t>Hoofdstuk 3 : Knippen  - Advanced</t>
  </si>
  <si>
    <t>Combinatievorm toenemende lagen / massief - OBK</t>
  </si>
  <si>
    <t>Combinatievorm toenemende lagen / gradatie - OBK</t>
  </si>
  <si>
    <t>Combinatievorm gelijkmatige lagen / gradatie - OBK</t>
  </si>
  <si>
    <t>Massieve vorm - In boogvorm snijden - OBK</t>
  </si>
  <si>
    <t>Gradatievorm, gradatie geknipt met spanning - WS</t>
  </si>
  <si>
    <t>Middelmatig opknippen - OBK</t>
  </si>
  <si>
    <t>Hoog opknippen - OBK</t>
  </si>
  <si>
    <t>Gradatie / horizontaal / diagonaal-achterwaartse vorm - WS</t>
  </si>
  <si>
    <t>Combinatievorm gelijkmatig / gradatie /  toenemend / massief - WS</t>
  </si>
  <si>
    <t>Vierkantvorm - WS</t>
  </si>
  <si>
    <t>Combinatievorm  vierkant / gelijkmatige lagen - WS</t>
  </si>
  <si>
    <t>Combinatievorm - vierkant / middelmatig opgeknipt - WS</t>
  </si>
  <si>
    <t>Vierkant / middelmatig opgeknipt - Variatie</t>
  </si>
  <si>
    <t>Gelijkmatige-lagenvorm - Horizontale/verticale lijn - WS</t>
  </si>
  <si>
    <t>Massieve vorm - Etsen met het mes - OBK</t>
  </si>
  <si>
    <t>Gradatievorm - Loodrechte verdeling - OBK</t>
  </si>
  <si>
    <t>Gradatievorm - Projectie - OBK</t>
  </si>
  <si>
    <t>Gradatievorm - In boogvorm snijden - OBK</t>
  </si>
  <si>
    <t>Toenemende - lagenvorm - Etsen met het mes - OBK</t>
  </si>
  <si>
    <t>Gelijkmatige - lagenvorm - Etsen met het mes - OBK</t>
  </si>
  <si>
    <t>Massieve vorm - Horizontale lijn - Etsen met het mes - WS</t>
  </si>
  <si>
    <t>Massieve vorm - Diagonaal-achterwaartse / bolle lijn - WS</t>
  </si>
  <si>
    <t>Massieve vorm - Diagonaal-voorwaartse lijn - Variatie (black hair)</t>
  </si>
  <si>
    <t>Massieve vorm - Diagonaal-voorwaartse lijn - WS</t>
  </si>
  <si>
    <t>Gradatievorm - Diagonaal- voorwaartse lijn - WS</t>
  </si>
  <si>
    <t>Gradatievorm - Diagonaal-voorwaartse lijn - Boogtechniek - Variatie</t>
  </si>
  <si>
    <t>Gradatievorm - Diagonaal-achterwaartse lijn - Variatie</t>
  </si>
  <si>
    <t>Gradatievorm - Diagonaal-achterwaartse / bolle lijn - WS</t>
  </si>
  <si>
    <t>Gelijkmatige-lagenvorm - Straalvormige lijn - Etsen met het mes - WS</t>
  </si>
  <si>
    <t>Gespecialiseerde technieken - Effileren</t>
  </si>
  <si>
    <t>Massieve vorm, horizontale lijn - In boogvorm snijden - WS</t>
  </si>
  <si>
    <t>Combinatievorm, massief / toenemende lagen - Glijdend knippen / inknippen - WS</t>
  </si>
  <si>
    <t>Combinatievorm, gradatie / toenemende lagen - Etsen met het mes - WS</t>
  </si>
  <si>
    <t>Combinatievorm, gelijkmatige lagen / toenemende lagen / gradatie / massief - Inknippen van de punten - WS</t>
  </si>
  <si>
    <t>Combinatievorm, gelijkmatige lagen / gradatie - Inknippen / raspen met het mes - WS</t>
  </si>
  <si>
    <t>Combinatievorm gelijkmatige lagen / gradatie - Variatie</t>
  </si>
  <si>
    <t>Combinatievorm - vierkant / hoog opgeknipt - tondeuse - WS</t>
  </si>
  <si>
    <t>Vierkant / hoge gradatie / gelijkmatige lagen - Variatie</t>
  </si>
  <si>
    <t>Massieve vorm - baardontwerp - WS</t>
  </si>
  <si>
    <t>Gelijkmatige / toenemende lagen - baardontwerp - WS</t>
  </si>
  <si>
    <t>Gelijkmatige lagen - baardontwerp - WS</t>
  </si>
  <si>
    <t>Gelijkmatige lagen - baardontwerp -  tondeuse - WS</t>
  </si>
  <si>
    <t>Rechtlijnig volume - Föhnen - OBK</t>
  </si>
  <si>
    <t>Rechtlijnig volume / basiscontroles - Rollers / bouclés - OBK</t>
  </si>
  <si>
    <t>Rechtlijnig volume en diepte - Föhnen - OBK</t>
  </si>
  <si>
    <t>Rechtlijnig volume en diepte - Inleggen met de krultang - OBK</t>
  </si>
  <si>
    <t>Rechtlijnig volume - Press en krul - OBK</t>
  </si>
  <si>
    <t>Gebogen volume / halve cirkel - Rollers - OBK</t>
  </si>
  <si>
    <t>Gebogen volume / halve ovaal - Bouclés - OBK</t>
  </si>
  <si>
    <t>Silhouet gelijkmatige-lagen kap</t>
  </si>
  <si>
    <t>Warmterollers - OBK</t>
  </si>
  <si>
    <t>Rechtlijnig volume - Föhnen - WS</t>
  </si>
  <si>
    <t>Rechtlijnig volume en diepte - Föhnen - WS</t>
  </si>
  <si>
    <t>Rechtlijnig volume - Krultang - Variatie</t>
  </si>
  <si>
    <t>Gebogen en rechtlijnig volume - Rollers en bouclès - WS</t>
  </si>
  <si>
    <t>Gebogen volume en diepte - Föhnen - WS</t>
  </si>
  <si>
    <t>Gebogen en rechtlijnig volume - steensgewijs - Rollers en bouclès - WS</t>
  </si>
  <si>
    <t>Rechtlijnig volume - voorwaarts föhnen - WS</t>
  </si>
  <si>
    <t>Rechtlijnig volume - voorwaarts föhnen - Variatie</t>
  </si>
  <si>
    <t>Gebogen en rechtlijnig volume - Rollers - WS</t>
  </si>
  <si>
    <t>Naar achter gericht volume - Föhnen - WS</t>
  </si>
  <si>
    <t>Rechtlijnig en gebogen volume - Föhnen - WS</t>
  </si>
  <si>
    <t>Naar achter gericht volume en diepte - Föhnen - WS</t>
  </si>
  <si>
    <t>Gebogen volume - Cirkelvormig inleggen - WS</t>
  </si>
  <si>
    <t>Gebogen volume - Cirkelvormig inleggen - Variatie</t>
  </si>
  <si>
    <t>Bombage</t>
  </si>
  <si>
    <t>Rechtlijnig volume - Stijltang - OBK</t>
  </si>
  <si>
    <t>Afwisselende oblongs - Rollers - OBK</t>
  </si>
  <si>
    <t>Afwisselende oblongs - Bouclès - OBK</t>
  </si>
  <si>
    <t>Rechtlijnig volume - föhnen / stijltang - WS</t>
  </si>
  <si>
    <t>Afwisselende oblongs - slagleggen / boucleren - WS</t>
  </si>
  <si>
    <t>Slagleggen - Variatie (black hair)</t>
  </si>
  <si>
    <t>Oblong - föhnen / kneden - WS</t>
  </si>
  <si>
    <t>Oblong - föhnen / kneden - Variatie</t>
  </si>
  <si>
    <t>Gebogen en rechtlijnig volume - rollers / bouclès - WS</t>
  </si>
  <si>
    <t>Afwisselende oblongs - volume rollers / bouclès - WS</t>
  </si>
  <si>
    <t>Naar achter gerichte volume - voorvormen / krultang - WS</t>
  </si>
  <si>
    <t>Gebogen volume en diepte - föhnen - WS</t>
  </si>
  <si>
    <t>Flat wrap - Föhnen -WS</t>
  </si>
  <si>
    <t>Herhalen</t>
  </si>
  <si>
    <t>Gekronkelde enkelvoudige twist - OBK</t>
  </si>
  <si>
    <t>Enkelevoudige knoop - OBK</t>
  </si>
  <si>
    <t>2-strengen-twist - OBK</t>
  </si>
  <si>
    <t>Dubbele 2-strengen-twist - OBK</t>
  </si>
  <si>
    <t>2-strengen-knoop - OBK</t>
  </si>
  <si>
    <t>2-strengen-overlapping - OBK</t>
  </si>
  <si>
    <t>3-strengen-ondervlecht - OBK</t>
  </si>
  <si>
    <t>3-strengen-overvlecht - OBK</t>
  </si>
  <si>
    <t>4-strengen-platte-vlecht - OBK</t>
  </si>
  <si>
    <t>4-strengen-ronde-vlecht - OBK</t>
  </si>
  <si>
    <t>5-strengen-vlecht - OBK</t>
  </si>
  <si>
    <t>Enkelvoudige twists - WS</t>
  </si>
  <si>
    <t>Enkelvoudige knopen - WS</t>
  </si>
  <si>
    <t>2-strengen-twists - Variatie</t>
  </si>
  <si>
    <t>2-strengen-twists -Variatie (zwart haar)</t>
  </si>
  <si>
    <t>2-strengen-knopen - Variatie</t>
  </si>
  <si>
    <t>Overlapping - WS</t>
  </si>
  <si>
    <t>3-strengen-overvlecht - WS</t>
  </si>
  <si>
    <t>3-strengen-ondervlecht - Variatie</t>
  </si>
  <si>
    <t>3-strengen-vlechten - Vast op het hoofd - WS (zwart haar)</t>
  </si>
  <si>
    <t>3-strengen-vlechten - Vast op het hoofd - Variatie (zwart haar)</t>
  </si>
  <si>
    <t>5-strengen-lussen - WS</t>
  </si>
  <si>
    <t>Verticale rol - WS</t>
  </si>
  <si>
    <t>Verticale rol - Variatie</t>
  </si>
  <si>
    <t>5-strengen-vlecht - WS</t>
  </si>
  <si>
    <t>3-strengen-overvlecht / lussen - WS</t>
  </si>
  <si>
    <t>Vrije-vormlussen - WS</t>
  </si>
  <si>
    <t>Dubbele rol - WS</t>
  </si>
  <si>
    <t>Enkelvoudige twists en lussen - WS (zwart haar)</t>
  </si>
  <si>
    <t>Chignon -WS</t>
  </si>
  <si>
    <t>4-strengen-platte-vlecht -WS</t>
  </si>
  <si>
    <t>4-strengen-ronde-vlecht -WS</t>
  </si>
  <si>
    <t>Combinatievlecht -WS</t>
  </si>
  <si>
    <t>Overlaptechniek - OBK</t>
  </si>
  <si>
    <t>Spiraaltechniek - OBK</t>
  </si>
  <si>
    <t>Dubbele wikkeltechniek - OBK</t>
  </si>
  <si>
    <t>9-Vakspatroon - WS</t>
  </si>
  <si>
    <t>9-Vakspatroon - Variatie</t>
  </si>
  <si>
    <t>Waaierpatroon - WS</t>
  </si>
  <si>
    <t>Waaierpatroon - Variatie</t>
  </si>
  <si>
    <t>Steensgewijs patroon - overlap - WS</t>
  </si>
  <si>
    <t>Steensgewijs patroon - overlap - Variatie</t>
  </si>
  <si>
    <t>Steensgewijs patroon - spiraal - OBK</t>
  </si>
  <si>
    <t>Steensgewijs patroon - spiraal - Variatie</t>
  </si>
  <si>
    <t>Afwisselende oblongs - WS</t>
  </si>
  <si>
    <t>Afwisselende oblongs - Variatie</t>
  </si>
  <si>
    <t>Deelpermanent - binnenkant - WS</t>
  </si>
  <si>
    <t>Deelpermanent - steensgewijs patroon - Variatie</t>
  </si>
  <si>
    <t>Deelpermanent - buitenkant - WS</t>
  </si>
  <si>
    <t>Vrije-vormpatroon - vergrote basis - WS</t>
  </si>
  <si>
    <t>Vrije-vormpatroon - afwisselende basissen - WS</t>
  </si>
  <si>
    <t>Permanenten - Andvanced</t>
  </si>
  <si>
    <t>Kleurenwiel</t>
  </si>
  <si>
    <t>Kleurenswatches</t>
  </si>
  <si>
    <t>Totaalkleuring donkerder - OBK</t>
  </si>
  <si>
    <t>Totaalkleuring lichter - OBK</t>
  </si>
  <si>
    <t>Geweven highlights - OBK</t>
  </si>
  <si>
    <t>Transparante folie - lowlights - OBK</t>
  </si>
  <si>
    <t>Grijscamouflage door weven - OBK</t>
  </si>
  <si>
    <t>Grijsdekking uitgroei - OBK</t>
  </si>
  <si>
    <t>Herhaling - totaalkleuring donkerder - WS</t>
  </si>
  <si>
    <t>Herhaling - totaalkleuring donkerder - Variatie</t>
  </si>
  <si>
    <t>Afwisseling - gedeeltelijke highlights / transparante-folietechniek - WS</t>
  </si>
  <si>
    <t>Afwisseling - gedeeltelijke highlights / transparante-folietechniek - Variatie</t>
  </si>
  <si>
    <t>Contrast - driehoeken - WS</t>
  </si>
  <si>
    <t>Contrast - highlights / zones / weven - WS</t>
  </si>
  <si>
    <t>Contrast - highlights / zones / weven - Variatie</t>
  </si>
  <si>
    <t>Verloop - zones - WS</t>
  </si>
  <si>
    <t>Verloop - zones - Variatie</t>
  </si>
  <si>
    <t>Verloop - highlights / weven - WS</t>
  </si>
  <si>
    <t>Afwisseling - highlights / lowlights / weven - WS</t>
  </si>
  <si>
    <t>Contrast / afwisseling - highlights / transparante-folietechniek - WS</t>
  </si>
  <si>
    <t>Uitgroei bijwerken - WS</t>
  </si>
  <si>
    <t>Afwisseling - gedeeltelijke highlights / transparante - folietechniek - WS</t>
  </si>
  <si>
    <t>Contrast - zones - WS</t>
  </si>
  <si>
    <t>Herhaling - totaalkleuring lichter - WS</t>
  </si>
  <si>
    <t>Contrast - zones - Variatie</t>
  </si>
  <si>
    <t>Herhaling - totaalkleuring lichter - Variatie (black hair)</t>
  </si>
  <si>
    <t>Contrast - highlights / kneden - WS</t>
  </si>
  <si>
    <t>Afwissling - zones / cirkel - WS</t>
  </si>
  <si>
    <t>Afwissling - zones / cirkel - Variatie</t>
  </si>
  <si>
    <t>Afwisseling - highlights / transparante-folietechniek - WS (black hair)</t>
  </si>
  <si>
    <t>Afwisseling - highlights / weven - WS</t>
  </si>
  <si>
    <t>Contrast - zone / transparante-folietechniek - WS</t>
  </si>
  <si>
    <t>Verloop - grijs camoufleren - WS</t>
  </si>
  <si>
    <t>Herhaling - grijsdekking - WS</t>
  </si>
  <si>
    <t>Contrast - haarpunten oplichten - WS</t>
  </si>
  <si>
    <t>Contrast - haarpunten oplichten - Variatie</t>
  </si>
  <si>
    <t>Salon Professional - Theorie</t>
  </si>
  <si>
    <t>Tekenen van afdelingenen scheidingen</t>
  </si>
  <si>
    <t>Oefenhoofd Amber of model</t>
  </si>
  <si>
    <t>Nekstr, gradatie kap</t>
  </si>
  <si>
    <t>Rechtlijnig volume en diepte - Press en krul - WS (Black hair)</t>
  </si>
  <si>
    <t>Rechtlijnig volume - Press en krul - Variatie (Black hair)</t>
  </si>
  <si>
    <t>Qauadrant kap</t>
  </si>
  <si>
    <t>Massieve kap</t>
  </si>
  <si>
    <t>Sterk gekrulde kap</t>
  </si>
  <si>
    <t>Heren kap</t>
  </si>
  <si>
    <t>Gekrulde kap of model</t>
  </si>
  <si>
    <t>Polyvalente hoofdvorm,  afwasbare stift</t>
  </si>
  <si>
    <t>Combinatievorm, gelijkmatige lagen / gradatie - Met de vrije hand knippen (black hair)</t>
  </si>
  <si>
    <t>2.4 HAAR- EN HOOFDHUIDVERZORGING</t>
  </si>
  <si>
    <t>2.3 HAAR- EN HOOFDHUIDPROBLEMEN</t>
  </si>
  <si>
    <t>2.2 BEOORDELEN VAN HET HAAR</t>
  </si>
  <si>
    <t>HAARWERKEN</t>
  </si>
  <si>
    <t>1 PRUIKEN : DE THEORIE</t>
  </si>
  <si>
    <t>1 DE GESCHIEDENIS VAN DE PRUIK</t>
  </si>
  <si>
    <t>2 MATERIALEN, KLEUREN EN SOORTEN</t>
  </si>
  <si>
    <t>2 PRUIKEN : DE PRAKTIJK</t>
  </si>
  <si>
    <t>1. ALGEMENE AANDACHTSPUNTEN</t>
  </si>
  <si>
    <t>2. METEN EN PASSEN</t>
  </si>
  <si>
    <t>3. DIENSTEN BIJ PRUIKEN</t>
  </si>
  <si>
    <t>3 HAARSTUKJES EN HAARAANVULLINGEN</t>
  </si>
  <si>
    <t>1. MATERIALEN</t>
  </si>
  <si>
    <t>2. HAARSTUKJES</t>
  </si>
  <si>
    <t>3. HAARAANVULLINGEN</t>
  </si>
  <si>
    <t>4 BASISBENODIGDHEDEN PRUIKEN, HAARSTUKJES EN HAARAANVULLINGEN</t>
  </si>
  <si>
    <t>1. OVERZICHT:BASISBENODIGDHEDEN</t>
  </si>
  <si>
    <t>2. HYGIËNE- EN VEILIGHEIDSMAATREGELEN</t>
  </si>
  <si>
    <t>Haarwerken- Tijdindicatie</t>
  </si>
  <si>
    <t>Haarwerken - Theorie</t>
  </si>
  <si>
    <t>BARBIERTECHNIEKEN</t>
  </si>
  <si>
    <t>1 SCHEREN EN GEZICHTSHAAR THEORIE</t>
  </si>
  <si>
    <t>1.1 DE GESCHIEDENIS VAN GEZICHTSHAAR</t>
  </si>
  <si>
    <t>1.2 ANALYSE VAN DE KLANT</t>
  </si>
  <si>
    <t>1.3 DE VERSCHILLENDE SCHEER- EN GEZICHTSHAAR-BEHANDELINGEN</t>
  </si>
  <si>
    <t>1.4 EEN ANDER GEZICHTSHAARONTWERP,EEN ANDER EFFECT</t>
  </si>
  <si>
    <t>2 GEREEDSCHAPPEN EN BASISBENODIGDHEDEN VOOR SCHEREN EN GEZICHTSHAAR</t>
  </si>
  <si>
    <t>2.1 SCHEERGEREEDSCHAPPEN</t>
  </si>
  <si>
    <t>2.2 GEREEDSCHAPPEN VOOR GEZICHTSHAAR</t>
  </si>
  <si>
    <t>2.3 BASISBENODIGDHEDEN VOOR SCHEREN EN GEZICHTSHAAR</t>
  </si>
  <si>
    <t>3 VAARDIGHEDEN VOOR SCHEREN EN GEZICHTSHAARBEHANDELINGEN</t>
  </si>
  <si>
    <t>3.1 PROCEDURES EN RICHTLIJNEN BIJ HET SCHEREN</t>
  </si>
  <si>
    <t>3.2 PROCEDURES EN RICHTLIJNEN BIJ GEZICHTSHAARONTWERP</t>
  </si>
  <si>
    <t>4 MASSAGETECHNIEKEN</t>
  </si>
  <si>
    <t>4.1 DE VERSCHILLENDE MASSAGETECHNIEKEN</t>
  </si>
  <si>
    <t>4.2 HOOFDHUIDMASSAGE</t>
  </si>
  <si>
    <t>4.3 GEZICHTSMASSAGE</t>
  </si>
  <si>
    <t>5 KLANTENBELEVING BIJ SCHEER-EN GEZICHTSHAARBEHANDELINGEN</t>
  </si>
  <si>
    <t>5.1 DE HOOFDZAKEN VAN EEN SCHEER- EN GEZICHTSHAARBEHANDELING</t>
  </si>
  <si>
    <t>5.2 HYGIËNE EN VEILIGHEIDSMAATREGELEN BIJ SCHEER-EN GEZICHTSHAARBEHANDELINGEN</t>
  </si>
  <si>
    <t>6 SCHEER- EN GEZICHTSHAARBEHANDELING</t>
  </si>
  <si>
    <t>6.1 RICHTLIJNEN VOOR SCHEER - EN GEZICHTSHAARBEHANDELINGEN</t>
  </si>
  <si>
    <t>6.2 SCHEER - EN GEZICHTSHAARBEHANDELINGEN OVERZICHTEN EN COMETENTIESPEILERS</t>
  </si>
  <si>
    <t>7.1 SCHEERBEHANDELING GEZICHT</t>
  </si>
  <si>
    <t>7.2 LANGWERPIGE BAARD</t>
  </si>
  <si>
    <t>7.3 VIERKANTE BAARD</t>
  </si>
  <si>
    <t>7.4 KORTE AFGELIJNDE BAARD</t>
  </si>
  <si>
    <t>7.5 GEDEELELIJKE BAARD</t>
  </si>
  <si>
    <t>7.6 STOPPELBAARD</t>
  </si>
  <si>
    <t>7.7 SNOR MET SIK</t>
  </si>
  <si>
    <t>Barbiertechnieken- Tijdindicatie</t>
  </si>
  <si>
    <t>Barbiertechnieken</t>
  </si>
  <si>
    <t>EXTRA</t>
  </si>
  <si>
    <t>Extra - Neus, oor- en wenkbrauwtrim</t>
  </si>
  <si>
    <t>NVT</t>
  </si>
  <si>
    <t>OPRDRACHTEN BIJ DE KLASSIEKE HERENCOUPES</t>
  </si>
  <si>
    <t>FLATTOP - opdrachten theorie</t>
  </si>
  <si>
    <t>FLATTOP - workshop</t>
  </si>
  <si>
    <t>POMPADOUR- opdrachten theorie</t>
  </si>
  <si>
    <t>POMPADOUR - workshop</t>
  </si>
  <si>
    <t>EXECUTIVE CONTOUR - opdrachten theorie</t>
  </si>
  <si>
    <t>EXECUTIVE CONTOUR - workshop</t>
  </si>
  <si>
    <t xml:space="preserve"> 'Flat top' - tondeuse</t>
  </si>
  <si>
    <t>Model of oefenhoofd heer met baard en snor (advies: oefenhoofd IAN)</t>
  </si>
  <si>
    <t>Model</t>
  </si>
  <si>
    <t>Model of oefenhoofd heer (advies: oefenhoofd COLE)</t>
  </si>
  <si>
    <t>Knippen Dames - Tijdindicatie</t>
  </si>
  <si>
    <t>Knippen Advanced</t>
  </si>
  <si>
    <t>7 WORKSHOPS SCHEREN EN GEZICHTSHAAR</t>
  </si>
  <si>
    <t>8 WORKSHOPS KNIPPEN</t>
  </si>
  <si>
    <t>8.1 VIERKANT/MIDDELMATIGE GRADATIE</t>
  </si>
  <si>
    <t>8.2 GRADATIE/LAGEN/LAGE FADE</t>
  </si>
  <si>
    <t>8.3 VIERKANT/MIDDELMATIGE FADE</t>
  </si>
  <si>
    <t>8.4 FLAT TOP/HOGE FADE</t>
  </si>
  <si>
    <t>KNIPPEN</t>
  </si>
  <si>
    <t>VORMGEVING - BASIC</t>
  </si>
  <si>
    <t>PERMANENT</t>
  </si>
  <si>
    <t>Oefening baart kunst - Tijdindicatie</t>
  </si>
  <si>
    <t>Vormgeving Basic</t>
  </si>
  <si>
    <t>Lang Haar</t>
  </si>
  <si>
    <t>Kleur Basic</t>
  </si>
  <si>
    <t>Permanent</t>
  </si>
  <si>
    <t>Knippen Dames</t>
  </si>
  <si>
    <t>10 BANK, VERZEKERING, KVK EN BELASTINGSDIENST</t>
  </si>
  <si>
    <t>9 FINANCIEEL PLAN</t>
  </si>
  <si>
    <t>8 ONDERNEMINGSPLAN</t>
  </si>
  <si>
    <t>7 VORMEN VAN ONDERNEMERSCHAP</t>
  </si>
  <si>
    <t>6 MARKETING</t>
  </si>
  <si>
    <t>5 PRODUCTEN EN DIENSTEN</t>
  </si>
  <si>
    <t>4 DE INRICHTING VAN JE SALON</t>
  </si>
  <si>
    <t>3 MARKTONDERZOEK</t>
  </si>
  <si>
    <t>2 ADVIES VRAGEN</t>
  </si>
  <si>
    <t>1 VISIE, MISSIE, WAARDEN, COLLECTIEVE AMBITIE</t>
  </si>
  <si>
    <t>Succesvol je bedrijf opstarten- Tijdindicatie</t>
  </si>
  <si>
    <t>10.4 KAMER VAN KOOPHANDEL(KVK)</t>
  </si>
  <si>
    <t>10.3.1 Btw-tarieven</t>
  </si>
  <si>
    <t>10.3 BELASTINGDIENST</t>
  </si>
  <si>
    <t>10.2.2 Persoonlijke verzekeringen</t>
  </si>
  <si>
    <t>10.2.1 Bedrijfsverzekeringen</t>
  </si>
  <si>
    <t>10.2 VERZEKERINGEN</t>
  </si>
  <si>
    <t>10.1 DE BANK</t>
  </si>
  <si>
    <t>9.5 LEVEN VAN DE OPBRENGST OP BASIS VAN DE "PRIVÉBEGROTING</t>
  </si>
  <si>
    <t>9.4 AAN JE VERPLICHTINGEN VOLDOEN OP BASIS VAN DE "LIQUIDITEITSBEGROTING"</t>
  </si>
  <si>
    <t>9.3 DE ZAAK RUNNEN OP BASIS VAN DE "EXPLOITATIE BEGROTING"</t>
  </si>
  <si>
    <t>9.1 KOSTEN VAN JE BEDRIJF INSCHATTEN MET DE "INVESTERINGSBEGROTING"</t>
  </si>
  <si>
    <t>8.3 HET ONDERNEMERSPLAN</t>
  </si>
  <si>
    <t>8.2 S.M.A.R.T.:REALISTISCHE DOELEN STELLEN</t>
  </si>
  <si>
    <t>8.1 EIGENSCHAPPEN VAN EEN ONDERNEMER</t>
  </si>
  <si>
    <t>7.2.1 Eenmanszaak</t>
  </si>
  <si>
    <t>7.1 RECHTSVORMEN VOOR EEN ONDERNEMING: NATUURLIJKE PERSONEN EN RECHTSPERSONEN</t>
  </si>
  <si>
    <t>6.1 HET DOEL VAN MARKETING</t>
  </si>
  <si>
    <t>5.3.3 Prijslijst</t>
  </si>
  <si>
    <t>5.3.2 Kostprijs als basis voor je tarief</t>
  </si>
  <si>
    <t>5.3.1 Tarieven</t>
  </si>
  <si>
    <t>5.3 TARIEVEN EN PRIJSLIJST</t>
  </si>
  <si>
    <t>5.2.4 Marges</t>
  </si>
  <si>
    <t>5.2.3 Controle op het maken van gemaakte afspraken</t>
  </si>
  <si>
    <t>5.2.2 maken en vastleggen van afspraken met leveranciers</t>
  </si>
  <si>
    <t>5.2.1 Opbouwen en onderhouden van het leveranciersbestand</t>
  </si>
  <si>
    <t>5.2 GROOTHANDEL, LEVERANCIERS</t>
  </si>
  <si>
    <t>5.1.2 Extra profileren</t>
  </si>
  <si>
    <t>5.1.1 Aansluiten bij je visie en missie</t>
  </si>
  <si>
    <t>5.1 JOUW AANBOD: PRODUCTEN EN DIENSTEN</t>
  </si>
  <si>
    <t>4.4.3 Relatie met investeringsbegroting</t>
  </si>
  <si>
    <t>4.4.2 Waarop moet je letten bij het kiezen van een salonmanagementsysteem?</t>
  </si>
  <si>
    <t>4.4.1 Waarom een salonmanagementsysteem</t>
  </si>
  <si>
    <t>4.4 SALONMANAGEMENTSYSTEEM</t>
  </si>
  <si>
    <t>4.3.1 Relatie met investeringsbegroting</t>
  </si>
  <si>
    <t>4.3 DE INRICHTING: APPARATUUR EN GEREEDSCHAP</t>
  </si>
  <si>
    <t>4.2.3 Relatie met investeringsbegroting</t>
  </si>
  <si>
    <t>4.2.2 Budget</t>
  </si>
  <si>
    <t>4.2.1 ARBO</t>
  </si>
  <si>
    <t>4.2 DE INRICHTING: HET MEUBILAIR</t>
  </si>
  <si>
    <t>4.1.3 Relatie met investeringsbegroting</t>
  </si>
  <si>
    <t>4.1.2 Budget</t>
  </si>
  <si>
    <t>4.1.1 Offertes opvragen</t>
  </si>
  <si>
    <t>4.1 VERBOUWINGEN</t>
  </si>
  <si>
    <t>3.7 SWOT ANALYSE</t>
  </si>
  <si>
    <t>3.6 TRENDS EN ONTWIKKELINGEN</t>
  </si>
  <si>
    <t>3.5 OMGEVINGSANALYSE</t>
  </si>
  <si>
    <t>3.4 LOCATIE</t>
  </si>
  <si>
    <t>3.3 DOELGROEPEN</t>
  </si>
  <si>
    <t>3.2 CONCURRENTEN</t>
  </si>
  <si>
    <t>3.1 BRANCHE</t>
  </si>
  <si>
    <t>2.5 BRANCHEORGANISATIES</t>
  </si>
  <si>
    <t>2.4 FINANCIELE INSTELLING</t>
  </si>
  <si>
    <t>2.3 ADVOCAAT</t>
  </si>
  <si>
    <t>2.2 VERZEKERINGSADVISEUR</t>
  </si>
  <si>
    <t>2.1 ACCOUNTANT</t>
  </si>
  <si>
    <t>1.4 COLLECTIEVE AMBITIE</t>
  </si>
  <si>
    <t>1.3 WAARDEN</t>
  </si>
  <si>
    <t>1.2 VISIE</t>
  </si>
  <si>
    <t>1.1 MISSIE</t>
  </si>
  <si>
    <t>SUCCESVOL JE EIGEN BEDRIJF OPSTARTEN</t>
  </si>
  <si>
    <t>7 ARBO EN CAO IN HET KAPPERSVAK</t>
  </si>
  <si>
    <t>6 VERKOOP, TARIEVEN EN PRIJSLIJST</t>
  </si>
  <si>
    <t>5 MARKETING</t>
  </si>
  <si>
    <t>4 PERSONEELSBELEID</t>
  </si>
  <si>
    <t>3 DE FINANCIËLE ADMINISTRATIE VAN JE BEDRIJF</t>
  </si>
  <si>
    <t>2 DUURZAAM OF MAATSCHAPPELIJK VERANTWOORD ONDERNEMEN IN JE KAPSALON</t>
  </si>
  <si>
    <t>1 SALONMANAGER, ALLROUND KAPPER, ONDERNEMER</t>
  </si>
  <si>
    <t>Succesvol je eigen bedrijf opstarten - Tijdindicatie</t>
  </si>
  <si>
    <t>6.7 DE GEMIDDELDE BESTEDING IN DE SALON VERHOGEN</t>
  </si>
  <si>
    <t>6.6 UURTARIEF</t>
  </si>
  <si>
    <t>6.5 PRIJSLIJST</t>
  </si>
  <si>
    <t>6.4 MARGE, OM EXTRA KOSTEN TE KUNNEN BETALEN EN WINST TE BEHALEN</t>
  </si>
  <si>
    <t>6.3.2 Kostprijs van producten in de verkoop</t>
  </si>
  <si>
    <t>6.3.1 Kostprijs van behandelingen</t>
  </si>
  <si>
    <t>6.3 KOSTPRIJS ALS BASIS VOOR HET TARIEF VAN JE DIENSTEN</t>
  </si>
  <si>
    <t>6.2 PRIJZEN EN TARIEVEN</t>
  </si>
  <si>
    <t>6.1 DIENSTEN EN PRODUCTEN</t>
  </si>
  <si>
    <t>5.2 MARKETINGSTRATEGIE</t>
  </si>
  <si>
    <t>5.1 WAT IS MARKETING</t>
  </si>
  <si>
    <t xml:space="preserve">4.5 FEEDBACK </t>
  </si>
  <si>
    <t>4.4 WERKEN VOLGENS DE MISSIE EN VISIE</t>
  </si>
  <si>
    <t>4.3 MOTIVEREN VAN MEDEWERKERS</t>
  </si>
  <si>
    <t>4.2 WAT TE DOEN BIJ EEN ARBEIDSCONFLICT</t>
  </si>
  <si>
    <t>4.1 KENMERKEN VAN GOED PERSONEELSBELEID</t>
  </si>
  <si>
    <t>3.7.2 Facturen en factureren</t>
  </si>
  <si>
    <t>3.7.1 Offertes</t>
  </si>
  <si>
    <t>3.7 OFFERTES EN FACTUREN</t>
  </si>
  <si>
    <t>3.6.5 Kengetallen</t>
  </si>
  <si>
    <t>3.6.4 Grootboek en rekeningschema</t>
  </si>
  <si>
    <t>3.6.3 De btw</t>
  </si>
  <si>
    <t>De winst en verliesrekening of resultaten rekening</t>
  </si>
  <si>
    <t>Balans</t>
  </si>
  <si>
    <t>3.6.2 De jaarrekening: balans en resultatenrekening</t>
  </si>
  <si>
    <t>3.6.1 De omzet</t>
  </si>
  <si>
    <t>3.6 WAARMEE KRIJG JE TE MAKEN BIJ JE FINANCIËLE ADMINISTRATIE</t>
  </si>
  <si>
    <t>3.5 BEWAARTERMIJN VAN JE FINANCIËLE ADMINISTRATIE</t>
  </si>
  <si>
    <t>3.4 KASADMINISTRATIE</t>
  </si>
  <si>
    <t>3.3 WAARUIT BESTAAT DE FINANCIËLE ADMINISTRATIE</t>
  </si>
  <si>
    <t>3.2 WAAROM EEN FINANCIËLE ADMINISTRATIE</t>
  </si>
  <si>
    <t>3.1 BOEKHOUDEN</t>
  </si>
  <si>
    <t>2.3 DUURZAME RELATIES EN DUURZAME COMMUNICATIE</t>
  </si>
  <si>
    <t>2.2 GA JIJ DUURZAAM ONDERNEMEN?</t>
  </si>
  <si>
    <t>2.1 DUURZAAM ONDERNEMEN?</t>
  </si>
  <si>
    <t>1.4.3 Teamvergaderingen en trainingsavonden</t>
  </si>
  <si>
    <t>1.4.2 Financiële informatie en gegevens van je medewerkers</t>
  </si>
  <si>
    <t>1.4.1 Het salonmanagementsysteem</t>
  </si>
  <si>
    <t>1.4 INSTRUMENTEN</t>
  </si>
  <si>
    <t>1.3.3 Communicatie</t>
  </si>
  <si>
    <t>1.3.2 Besluitvorming</t>
  </si>
  <si>
    <t>1.3.1 Reflectie</t>
  </si>
  <si>
    <t>1.3 COMPETENTIES</t>
  </si>
  <si>
    <t>1.2.1 Hoe breng je balans in deze verantwoordelijkheden?</t>
  </si>
  <si>
    <t>1.2 ROLLEN EN VERANTWOORDELIJKHEDEN</t>
  </si>
  <si>
    <t>1.1 DE ROLLEN VAN DE SALONMANAGER</t>
  </si>
  <si>
    <t>SUCCESVOL JE EIGEN BEDRIJF RUNNEN</t>
  </si>
  <si>
    <t>4 PROMOTIE</t>
  </si>
  <si>
    <t>3 MARKETINGMIX</t>
  </si>
  <si>
    <t>2 MARKETINGSTRATEGIE</t>
  </si>
  <si>
    <t>1 MARKETING - INLEIDING</t>
  </si>
  <si>
    <t>4.10 EEN PROMOTIEACTIVITEIT</t>
  </si>
  <si>
    <t>4.9 EMAILMARKETING</t>
  </si>
  <si>
    <t>4.8 SOCIALE MEDIA</t>
  </si>
  <si>
    <t>4.7 GOOGLE MIJN BEDRIJF</t>
  </si>
  <si>
    <t>4.6.3 Opmaken</t>
  </si>
  <si>
    <t>4.6.2 Wat kost een website?</t>
  </si>
  <si>
    <t>4.6.1 SEO, SEA,… Wat is dit?</t>
  </si>
  <si>
    <t>4.6 EEN PROFESSIONELE WEBSITE, IETS OM BIJ STIL TE STAAN</t>
  </si>
  <si>
    <t>4.5.2 Online promoties</t>
  </si>
  <si>
    <t>4.5.1 Offline promoties</t>
  </si>
  <si>
    <t>4.5 OFFLINE EN ONLINE PROMOTIES</t>
  </si>
  <si>
    <t>4.4 SALES PROMOTIES</t>
  </si>
  <si>
    <t>4.3 REGELS ROND RECLAME</t>
  </si>
  <si>
    <t>4.2 ALGEMENE OF PERSOONLIJKE BOODSCHAP</t>
  </si>
  <si>
    <t>4.1 PLANNEN EN EVALUEREN</t>
  </si>
  <si>
    <t>3.7 DE MIX</t>
  </si>
  <si>
    <t>3.6 PERSONEEL</t>
  </si>
  <si>
    <t>3.5 PROMOTIE</t>
  </si>
  <si>
    <t>3.4 PRESENTATIE</t>
  </si>
  <si>
    <t>3.3 PLAATS</t>
  </si>
  <si>
    <t>3.2 PRIJS</t>
  </si>
  <si>
    <t>3.1 PRODUCT</t>
  </si>
  <si>
    <t>2.5 BUDGET</t>
  </si>
  <si>
    <t>2.4 MARKETINGMIX</t>
  </si>
  <si>
    <t>2.3 DOELSTELLINGEN</t>
  </si>
  <si>
    <t>2.2 POSITIONERING</t>
  </si>
  <si>
    <t>2.1 DOELGROEP</t>
  </si>
  <si>
    <t>SUCCESVOL JE MARKETING VOEREN</t>
  </si>
  <si>
    <t>3 AANSTUREN EN BEGELEIDEN OP DE WERKVLOER</t>
  </si>
  <si>
    <t>2 TRAININGEN</t>
  </si>
  <si>
    <t>1 JEZELF EN JE MEDEWERKERS ONTWIKKELEN</t>
  </si>
  <si>
    <t>Succesvol trainen en begeleiden - Tijdindicatie</t>
  </si>
  <si>
    <t>2.5 EVALUATIE</t>
  </si>
  <si>
    <t>2.4 TIPS</t>
  </si>
  <si>
    <t>2.3 MINDFUL TEACHING</t>
  </si>
  <si>
    <t>2.2 WERKVORMEN EN MOEILIJKHEIDSGRAAD</t>
  </si>
  <si>
    <t>2.1 TRAINING VOORBEREIDEN</t>
  </si>
  <si>
    <t>1.6 EVALUEREN</t>
  </si>
  <si>
    <t>1.5 TRAINING EN BEGELEIDING- PLANNING</t>
  </si>
  <si>
    <t>1.4 PERSOONLIJK ONTWIKKELPLAN</t>
  </si>
  <si>
    <t>1.3 DOELEN BEPALEN</t>
  </si>
  <si>
    <t>1.2 COMPETENTIEPEILERS</t>
  </si>
  <si>
    <t>1.1 COMPETENTIES</t>
  </si>
  <si>
    <t>SUCCESVOL TRENDS ONTDEKKEN EN ONTWIKKELEN</t>
  </si>
  <si>
    <t>3 EEN EIGEN HAARMODELIJN</t>
  </si>
  <si>
    <t>2 UITGANGSPUNTEN TRENDS</t>
  </si>
  <si>
    <t>1 GESCHIEDENIS VAN DE HAARMODE</t>
  </si>
  <si>
    <t>Succesvol trends ontdekken en ontwikkelen - Tijdindicatie</t>
  </si>
  <si>
    <t>3.6 VERDERE UITWERKING</t>
  </si>
  <si>
    <t>3.5 ZIEN EN DENKEN ALS EEN ONTWERPER</t>
  </si>
  <si>
    <t>3.4 MOODBOARD</t>
  </si>
  <si>
    <t>3.3 INSPIRATIE</t>
  </si>
  <si>
    <t>3.2 KOSTEN ONTWIKKELINGEN</t>
  </si>
  <si>
    <t>3.1 TRENDS ZETTEN OF VOLGEN</t>
  </si>
  <si>
    <t>2.4 WIE BEPAALT DE TRENDS?</t>
  </si>
  <si>
    <t xml:space="preserve">2.3 TRENDS ONTDEKKEN </t>
  </si>
  <si>
    <t>2.2 INSPELEN OP TRENDS</t>
  </si>
  <si>
    <t>2.1 TRENDS</t>
  </si>
  <si>
    <t>1.11 JAREN 2000 VINTAGE EN BOHO</t>
  </si>
  <si>
    <t>1.10 DE JAREN 80 EN JAREN 90</t>
  </si>
  <si>
    <t>1.9 JAREN 60 EN JAREN 70</t>
  </si>
  <si>
    <t>1.8 NEW LOOK BY CHRISTIAN DIOR</t>
  </si>
  <si>
    <t>1.7 UTILITY STYLE</t>
  </si>
  <si>
    <t>1.6 HOLLYWOOD STYLE</t>
  </si>
  <si>
    <t>1.5 FLAPPER GIRLS</t>
  </si>
  <si>
    <t>1.4 BELLE EPOQUE</t>
  </si>
  <si>
    <t>1.3 FRANSE REVOLUTIE</t>
  </si>
  <si>
    <t>1.2 GRIEKEN EN ROMEINEN</t>
  </si>
  <si>
    <t>1.1 OUDE EGYPTE</t>
  </si>
  <si>
    <t>7.2 ONDERNEMINGSVORMEN</t>
  </si>
  <si>
    <t>7.2.2 Vennootschapvormen</t>
  </si>
  <si>
    <t>7.3 ANDERE ONDERNEMINGSVORMEN</t>
  </si>
  <si>
    <t>7.3.1 ZZP</t>
  </si>
  <si>
    <t>7.3.2 Ketenbedrijf</t>
  </si>
  <si>
    <t>7.3.3 Franchise</t>
  </si>
  <si>
    <t>7.3.4 Stoelverhuur</t>
  </si>
  <si>
    <t>9.2 GO / NO-GO BESLISSING AAN DE HAND VAN DE "FINANCIERINGSBEGROTING"</t>
  </si>
  <si>
    <t>10 BANK, VERZEKERING EN OVERHEIDSINSTANTIES</t>
  </si>
  <si>
    <t>10.3.2 Andere vormen van te betalen belasting</t>
  </si>
  <si>
    <t>10.3.3 Aftrekposten</t>
  </si>
  <si>
    <t>10.5 KRUISPUNTBANK ONDERNEMINGEN (KBO)</t>
  </si>
  <si>
    <t>7 ARBEIDSOMSTANDIGHEDEN IN HET KAPPERSVAK</t>
  </si>
  <si>
    <t>7.4 RISICO- INVENTARISATIE EN -EVALUATIE</t>
  </si>
  <si>
    <t>7.1 NEDERLAND</t>
  </si>
  <si>
    <t>7.1.1 Doel van de arbowet</t>
  </si>
  <si>
    <t>7.1.2. Arbowet en het kappersvak</t>
  </si>
  <si>
    <t>7.1.3. Arbowet in de CAO van het kappersvak</t>
  </si>
  <si>
    <t>7.2 BELGIË</t>
  </si>
  <si>
    <t>7.2.1. Wetgeving in België</t>
  </si>
  <si>
    <t>7.2.2. Doel van het Welzijnsbeleid</t>
  </si>
  <si>
    <t>7.2.3. Preventie en bescherming op het werk</t>
  </si>
  <si>
    <t>7.2.4. De welzijnswetgeving in de CAO voor het de kapperssector</t>
  </si>
  <si>
    <t>7.3 MOGELIJKE RISICO'S</t>
  </si>
  <si>
    <t>7.3.1. Gevaarlijke stoffen en gevarentekens</t>
  </si>
  <si>
    <t>3 TECHNIEKEN VOOR VORMGEVING MET WARMTE</t>
  </si>
  <si>
    <t>3.5 OMVORMING MET WARMTE - STAP VOOR STAP</t>
  </si>
  <si>
    <t>1.2 OMVORMING MET WATER EN WARMTE: HET GROTERE GEHEEL</t>
  </si>
  <si>
    <t>2.1 ESSENTIËLE TECHNIEKEN VOOR VORMGEVING MET WATER EN WARMTE</t>
  </si>
  <si>
    <t>3 VORMGEVING MET WATER EN WARMTE - ADVANCED</t>
  </si>
  <si>
    <t>Rechtleijnig volume - Stijltang - OBK</t>
  </si>
  <si>
    <t>Rechth Massieve kap 2</t>
  </si>
  <si>
    <t>Voorspelbare resultaten bij knippen</t>
  </si>
  <si>
    <t>Voorspelbare resultaten bij vormgeving</t>
  </si>
  <si>
    <t>Voorspelbare resultaten bij permanenten</t>
  </si>
  <si>
    <t>Voorspelbare resultaten bij kleuren</t>
  </si>
  <si>
    <t>Voorspelbare resultaten bij lang haar</t>
  </si>
  <si>
    <t>Basic Hairstylist</t>
  </si>
  <si>
    <t>Haar- en hoofdhuidverzorging</t>
  </si>
  <si>
    <t>Haar-en hoofdhuidverzorging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</si>
</sst>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2A74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9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7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2" fontId="2" fillId="0" borderId="0" xfId="0" applyNumberFormat="1" applyFont="1" applyBorder="1" applyAlignment="1">
      <alignment vertical="center" wrapText="1" shrinkToFit="1"/>
    </xf>
    <xf numFmtId="2" fontId="2" fillId="0" borderId="1" xfId="0" applyNumberFormat="1" applyFont="1" applyFill="1" applyBorder="1" applyAlignment="1">
      <alignment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2" fontId="1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2" fontId="2" fillId="0" borderId="0" xfId="0" applyNumberFormat="1" applyFont="1" applyFill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5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2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3" fillId="8" borderId="1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vertical="center"/>
    </xf>
    <xf numFmtId="2" fontId="4" fillId="11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0" xfId="0" applyFont="1" applyFill="1" applyAlignment="1">
      <alignment vertical="center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12" borderId="1" xfId="0" applyNumberFormat="1" applyFont="1" applyFill="1" applyBorder="1" applyAlignment="1">
      <alignment vertical="center"/>
    </xf>
    <xf numFmtId="0" fontId="13" fillId="13" borderId="1" xfId="0" applyNumberFormat="1" applyFont="1" applyFill="1" applyBorder="1" applyAlignment="1">
      <alignment vertical="center"/>
    </xf>
    <xf numFmtId="0" fontId="4" fillId="14" borderId="1" xfId="0" applyNumberFormat="1" applyFont="1" applyFill="1" applyBorder="1" applyAlignment="1">
      <alignment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" fontId="4" fillId="15" borderId="1" xfId="0" applyNumberFormat="1" applyFont="1" applyFill="1" applyBorder="1" applyAlignment="1">
      <alignment horizontal="center" vertical="center"/>
    </xf>
    <xf numFmtId="2" fontId="2" fillId="15" borderId="1" xfId="0" applyNumberFormat="1" applyFont="1" applyFill="1" applyBorder="1" applyAlignment="1" applyProtection="1">
      <alignment horizontal="center" vertical="center"/>
      <protection locked="0"/>
    </xf>
    <xf numFmtId="2" fontId="10" fillId="15" borderId="1" xfId="0" applyNumberFormat="1" applyFont="1" applyFill="1" applyBorder="1" applyAlignment="1" applyProtection="1">
      <alignment horizontal="center" vertical="center"/>
      <protection locked="0"/>
    </xf>
    <xf numFmtId="1" fontId="4" fillId="16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 applyProtection="1">
      <alignment horizontal="center" vertical="center"/>
      <protection locked="0"/>
    </xf>
    <xf numFmtId="2" fontId="10" fillId="16" borderId="1" xfId="0" applyNumberFormat="1" applyFont="1" applyFill="1" applyBorder="1" applyAlignment="1" applyProtection="1">
      <alignment horizontal="center" vertical="center"/>
      <protection locked="0"/>
    </xf>
    <xf numFmtId="2" fontId="4" fillId="16" borderId="1" xfId="0" applyNumberFormat="1" applyFont="1" applyFill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2" fontId="2" fillId="15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14" fillId="0" borderId="0" xfId="0" applyFont="1"/>
    <xf numFmtId="1" fontId="4" fillId="15" borderId="1" xfId="0" applyNumberFormat="1" applyFont="1" applyFill="1" applyBorder="1" applyAlignment="1" applyProtection="1">
      <alignment horizontal="center" vertical="center"/>
      <protection locked="0"/>
    </xf>
    <xf numFmtId="1" fontId="4" fillId="16" borderId="1" xfId="0" applyNumberFormat="1" applyFont="1" applyFill="1" applyBorder="1" applyAlignment="1" applyProtection="1">
      <alignment horizontal="center" vertical="center"/>
      <protection locked="0"/>
    </xf>
    <xf numFmtId="2" fontId="2" fillId="15" borderId="4" xfId="0" applyNumberFormat="1" applyFont="1" applyFill="1" applyBorder="1" applyAlignment="1" applyProtection="1">
      <alignment horizontal="center" vertical="center"/>
      <protection locked="0"/>
    </xf>
    <xf numFmtId="2" fontId="2" fillId="16" borderId="4" xfId="0" applyNumberFormat="1" applyFont="1" applyFill="1" applyBorder="1" applyAlignment="1" applyProtection="1">
      <alignment horizontal="center" vertical="center"/>
      <protection locked="0"/>
    </xf>
    <xf numFmtId="1" fontId="4" fillId="15" borderId="4" xfId="0" applyNumberFormat="1" applyFont="1" applyFill="1" applyBorder="1" applyAlignment="1">
      <alignment horizontal="center" vertical="center"/>
    </xf>
    <xf numFmtId="2" fontId="2" fillId="15" borderId="6" xfId="0" applyNumberFormat="1" applyFont="1" applyFill="1" applyBorder="1" applyAlignment="1" applyProtection="1">
      <alignment horizontal="center" vertical="center"/>
      <protection locked="0"/>
    </xf>
    <xf numFmtId="1" fontId="4" fillId="16" borderId="4" xfId="0" applyNumberFormat="1" applyFont="1" applyFill="1" applyBorder="1" applyAlignment="1">
      <alignment horizontal="center" vertical="center"/>
    </xf>
    <xf numFmtId="2" fontId="2" fillId="16" borderId="6" xfId="0" applyNumberFormat="1" applyFont="1" applyFill="1" applyBorder="1" applyAlignment="1" applyProtection="1">
      <alignment horizontal="center" vertical="center"/>
      <protection locked="0"/>
    </xf>
    <xf numFmtId="1" fontId="2" fillId="15" borderId="1" xfId="0" applyNumberFormat="1" applyFont="1" applyFill="1" applyBorder="1" applyAlignment="1">
      <alignment horizontal="center" vertical="center"/>
    </xf>
    <xf numFmtId="1" fontId="2" fillId="16" borderId="1" xfId="0" applyNumberFormat="1" applyFont="1" applyFill="1" applyBorder="1" applyAlignment="1">
      <alignment horizontal="center" vertical="center"/>
    </xf>
    <xf numFmtId="2" fontId="6" fillId="15" borderId="1" xfId="0" applyNumberFormat="1" applyFont="1" applyFill="1" applyBorder="1" applyAlignment="1" applyProtection="1">
      <alignment horizontal="center" vertical="center"/>
      <protection locked="0"/>
    </xf>
    <xf numFmtId="2" fontId="6" fillId="16" borderId="1" xfId="0" applyNumberFormat="1" applyFont="1" applyFill="1" applyBorder="1" applyAlignment="1" applyProtection="1">
      <alignment horizontal="center" vertical="center"/>
      <protection locked="0"/>
    </xf>
    <xf numFmtId="2" fontId="2" fillId="15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16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2" fontId="4" fillId="2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1" applyNumberFormat="1" applyFont="1" applyFill="1" applyBorder="1" applyAlignment="1" applyProtection="1">
      <alignment horizontal="center" vertical="center"/>
      <protection locked="0"/>
    </xf>
    <xf numFmtId="2" fontId="2" fillId="5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2" fontId="4" fillId="3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5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right" vertical="center"/>
    </xf>
    <xf numFmtId="1" fontId="4" fillId="15" borderId="1" xfId="1" applyNumberFormat="1" applyFont="1" applyFill="1" applyBorder="1" applyAlignment="1">
      <alignment horizontal="center" vertical="center"/>
    </xf>
    <xf numFmtId="2" fontId="2" fillId="15" borderId="1" xfId="1" applyNumberFormat="1" applyFont="1" applyFill="1" applyBorder="1" applyAlignment="1" applyProtection="1">
      <alignment horizontal="center" vertical="center"/>
      <protection locked="0"/>
    </xf>
    <xf numFmtId="2" fontId="2" fillId="15" borderId="1" xfId="1" applyNumberFormat="1" applyFont="1" applyFill="1" applyBorder="1" applyAlignment="1">
      <alignment horizontal="center" vertical="center"/>
    </xf>
    <xf numFmtId="1" fontId="4" fillId="16" borderId="1" xfId="1" applyNumberFormat="1" applyFont="1" applyFill="1" applyBorder="1" applyAlignment="1">
      <alignment horizontal="center" vertical="center"/>
    </xf>
    <xf numFmtId="2" fontId="4" fillId="16" borderId="1" xfId="1" applyNumberFormat="1" applyFont="1" applyFill="1" applyBorder="1" applyAlignment="1">
      <alignment horizontal="center" vertical="center"/>
    </xf>
    <xf numFmtId="2" fontId="2" fillId="16" borderId="1" xfId="1" applyNumberFormat="1" applyFont="1" applyFill="1" applyBorder="1" applyAlignment="1" applyProtection="1">
      <alignment horizontal="center" vertical="center"/>
      <protection locked="0"/>
    </xf>
    <xf numFmtId="2" fontId="2" fillId="16" borderId="1" xfId="1" applyNumberFormat="1" applyFont="1" applyFill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vertical="center"/>
    </xf>
    <xf numFmtId="0" fontId="13" fillId="18" borderId="1" xfId="0" applyNumberFormat="1" applyFont="1" applyFill="1" applyBorder="1" applyAlignment="1">
      <alignment vertical="center"/>
    </xf>
    <xf numFmtId="0" fontId="7" fillId="0" borderId="0" xfId="1"/>
    <xf numFmtId="2" fontId="10" fillId="0" borderId="0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9" borderId="1" xfId="1" applyNumberFormat="1" applyFont="1" applyFill="1" applyBorder="1" applyAlignment="1">
      <alignment horizontal="center" vertical="center" wrapText="1"/>
    </xf>
    <xf numFmtId="2" fontId="4" fillId="15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/>
    <xf numFmtId="0" fontId="13" fillId="25" borderId="1" xfId="1" applyNumberFormat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2" fontId="10" fillId="0" borderId="0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0" fontId="4" fillId="9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25" borderId="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4" fillId="0" borderId="0" xfId="1" applyFont="1"/>
    <xf numFmtId="0" fontId="7" fillId="12" borderId="0" xfId="1" applyFill="1"/>
    <xf numFmtId="0" fontId="14" fillId="12" borderId="0" xfId="1" applyFont="1" applyFill="1"/>
    <xf numFmtId="0" fontId="13" fillId="12" borderId="1" xfId="1" applyNumberFormat="1" applyFont="1" applyFill="1" applyBorder="1" applyAlignment="1">
      <alignment vertical="center"/>
    </xf>
    <xf numFmtId="0" fontId="4" fillId="12" borderId="0" xfId="1" applyNumberFormat="1" applyFont="1" applyFill="1" applyBorder="1" applyAlignment="1">
      <alignment horizontal="center" vertical="center"/>
    </xf>
    <xf numFmtId="0" fontId="13" fillId="12" borderId="0" xfId="1" applyNumberFormat="1" applyFont="1" applyFill="1" applyBorder="1" applyAlignment="1">
      <alignment vertical="center"/>
    </xf>
    <xf numFmtId="0" fontId="4" fillId="12" borderId="1" xfId="1" applyNumberFormat="1" applyFont="1" applyFill="1" applyBorder="1" applyAlignment="1">
      <alignment vertical="center"/>
    </xf>
    <xf numFmtId="0" fontId="11" fillId="0" borderId="1" xfId="1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6" borderId="1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2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15" borderId="4" xfId="0" applyNumberFormat="1" applyFont="1" applyFill="1" applyBorder="1" applyAlignment="1">
      <alignment horizontal="center" vertical="center"/>
    </xf>
    <xf numFmtId="1" fontId="2" fillId="16" borderId="4" xfId="0" applyNumberFormat="1" applyFont="1" applyFill="1" applyBorder="1" applyAlignment="1">
      <alignment horizontal="center" vertical="center"/>
    </xf>
    <xf numFmtId="0" fontId="2" fillId="27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7" borderId="4" xfId="0" applyNumberFormat="1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12" borderId="9" xfId="0" applyNumberFormat="1" applyFont="1" applyFill="1" applyBorder="1" applyAlignment="1">
      <alignment horizontal="center" vertical="center"/>
    </xf>
    <xf numFmtId="0" fontId="4" fillId="12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3" fillId="1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left" vertical="center"/>
    </xf>
    <xf numFmtId="0" fontId="15" fillId="12" borderId="1" xfId="0" applyNumberFormat="1" applyFont="1" applyFill="1" applyBorder="1" applyAlignment="1">
      <alignment horizontal="left" vertical="center"/>
    </xf>
    <xf numFmtId="2" fontId="4" fillId="1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left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13" borderId="1" xfId="0" applyNumberFormat="1" applyFont="1" applyFill="1" applyBorder="1" applyAlignment="1">
      <alignment horizontal="left" vertical="center"/>
    </xf>
    <xf numFmtId="0" fontId="15" fillId="13" borderId="1" xfId="0" applyNumberFormat="1" applyFont="1" applyFill="1" applyBorder="1" applyAlignment="1">
      <alignment horizontal="left" vertical="center"/>
    </xf>
    <xf numFmtId="0" fontId="4" fillId="14" borderId="1" xfId="0" applyNumberFormat="1" applyFont="1" applyFill="1" applyBorder="1" applyAlignment="1">
      <alignment horizontal="left" vertical="center"/>
    </xf>
    <xf numFmtId="0" fontId="2" fillId="14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left" vertical="center"/>
    </xf>
    <xf numFmtId="0" fontId="11" fillId="14" borderId="2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left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19" borderId="1" xfId="0" applyNumberFormat="1" applyFont="1" applyFill="1" applyBorder="1" applyAlignment="1">
      <alignment horizontal="center" vertical="center"/>
    </xf>
    <xf numFmtId="0" fontId="13" fillId="19" borderId="1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13" fillId="21" borderId="1" xfId="0" applyNumberFormat="1" applyFont="1" applyFill="1" applyBorder="1" applyAlignment="1">
      <alignment vertical="center"/>
    </xf>
    <xf numFmtId="0" fontId="13" fillId="21" borderId="1" xfId="0" applyNumberFormat="1" applyFont="1" applyFill="1" applyBorder="1" applyAlignment="1">
      <alignment horizontal="center" vertical="center"/>
    </xf>
    <xf numFmtId="0" fontId="13" fillId="21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26" borderId="1" xfId="0" applyNumberFormat="1" applyFont="1" applyFill="1" applyBorder="1" applyAlignment="1">
      <alignment vertical="center"/>
    </xf>
    <xf numFmtId="2" fontId="4" fillId="22" borderId="1" xfId="0" applyNumberFormat="1" applyFont="1" applyFill="1" applyBorder="1" applyAlignment="1">
      <alignment horizontal="center" vertical="center" wrapText="1"/>
    </xf>
    <xf numFmtId="2" fontId="4" fillId="2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3" fillId="26" borderId="1" xfId="0" applyNumberFormat="1" applyFont="1" applyFill="1" applyBorder="1" applyAlignment="1">
      <alignment horizontal="center" vertical="center"/>
    </xf>
    <xf numFmtId="0" fontId="13" fillId="26" borderId="1" xfId="0" applyNumberFormat="1" applyFont="1" applyFill="1" applyBorder="1" applyAlignment="1">
      <alignment horizontal="center" vertical="center"/>
    </xf>
    <xf numFmtId="0" fontId="13" fillId="26" borderId="1" xfId="0" applyNumberFormat="1" applyFont="1" applyFill="1" applyBorder="1" applyAlignment="1">
      <alignment vertical="center"/>
    </xf>
    <xf numFmtId="0" fontId="13" fillId="8" borderId="1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vertical="center"/>
    </xf>
    <xf numFmtId="0" fontId="4" fillId="10" borderId="1" xfId="0" applyNumberFormat="1" applyFont="1" applyFill="1" applyBorder="1" applyAlignment="1">
      <alignment horizontal="center" vertical="center"/>
    </xf>
    <xf numFmtId="0" fontId="4" fillId="23" borderId="1" xfId="0" applyNumberFormat="1" applyFont="1" applyFill="1" applyBorder="1" applyAlignment="1">
      <alignment vertical="center"/>
    </xf>
    <xf numFmtId="0" fontId="11" fillId="20" borderId="9" xfId="0" applyFont="1" applyFill="1" applyBorder="1" applyAlignment="1">
      <alignment horizontal="left" vertical="center"/>
    </xf>
    <xf numFmtId="0" fontId="11" fillId="20" borderId="0" xfId="0" applyFont="1" applyFill="1" applyBorder="1" applyAlignment="1">
      <alignment horizontal="left" vertical="center"/>
    </xf>
    <xf numFmtId="0" fontId="4" fillId="17" borderId="1" xfId="0" applyNumberFormat="1" applyFont="1" applyFill="1" applyBorder="1" applyAlignment="1">
      <alignment horizontal="left" vertical="center"/>
    </xf>
    <xf numFmtId="0" fontId="2" fillId="17" borderId="1" xfId="0" applyNumberFormat="1" applyFont="1" applyFill="1" applyBorder="1" applyAlignment="1">
      <alignment horizontal="left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center"/>
    </xf>
    <xf numFmtId="0" fontId="13" fillId="18" borderId="1" xfId="0" applyNumberFormat="1" applyFont="1" applyFill="1" applyBorder="1" applyAlignment="1">
      <alignment horizontal="left" vertical="center"/>
    </xf>
    <xf numFmtId="0" fontId="15" fillId="18" borderId="1" xfId="0" applyNumberFormat="1" applyFont="1" applyFill="1" applyBorder="1" applyAlignment="1">
      <alignment horizontal="left" vertical="center"/>
    </xf>
    <xf numFmtId="0" fontId="4" fillId="18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13" fillId="25" borderId="0" xfId="1" applyNumberFormat="1" applyFont="1" applyFill="1" applyAlignment="1">
      <alignment horizontal="left" vertical="center"/>
    </xf>
    <xf numFmtId="0" fontId="15" fillId="25" borderId="0" xfId="1" applyNumberFormat="1" applyFont="1" applyFill="1" applyAlignment="1">
      <alignment horizontal="left" vertical="center"/>
    </xf>
    <xf numFmtId="2" fontId="4" fillId="9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5" borderId="4" xfId="1" applyNumberFormat="1" applyFont="1" applyFill="1" applyBorder="1" applyAlignment="1">
      <alignment horizontal="center" vertical="center"/>
    </xf>
    <xf numFmtId="0" fontId="16" fillId="12" borderId="0" xfId="1" applyFont="1" applyFill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3" fillId="12" borderId="1" xfId="1" applyNumberFormat="1" applyFont="1" applyFill="1" applyBorder="1" applyAlignment="1">
      <alignment horizontal="center" vertical="center"/>
    </xf>
    <xf numFmtId="0" fontId="4" fillId="12" borderId="9" xfId="1" applyNumberFormat="1" applyFont="1" applyFill="1" applyBorder="1" applyAlignment="1">
      <alignment horizontal="center" vertical="center"/>
    </xf>
    <xf numFmtId="0" fontId="4" fillId="12" borderId="0" xfId="1" applyNumberFormat="1" applyFont="1" applyFill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2" xfId="1" applyNumberFormat="1" applyFont="1" applyBorder="1" applyAlignment="1">
      <alignment horizontal="center" vertical="center"/>
    </xf>
    <xf numFmtId="0" fontId="13" fillId="12" borderId="0" xfId="1" applyNumberFormat="1" applyFont="1" applyFill="1" applyAlignment="1">
      <alignment horizontal="left" vertical="center"/>
    </xf>
    <xf numFmtId="0" fontId="15" fillId="12" borderId="0" xfId="1" applyNumberFormat="1" applyFont="1" applyFill="1" applyAlignment="1">
      <alignment horizontal="left" vertical="center"/>
    </xf>
    <xf numFmtId="2" fontId="2" fillId="0" borderId="3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0" fontId="13" fillId="12" borderId="0" xfId="1" applyNumberFormat="1" applyFont="1" applyFill="1" applyBorder="1" applyAlignment="1">
      <alignment vertical="center"/>
    </xf>
    <xf numFmtId="0" fontId="4" fillId="12" borderId="4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3" fillId="24" borderId="1" xfId="0" applyNumberFormat="1" applyFont="1" applyFill="1" applyBorder="1" applyAlignment="1">
      <alignment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2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7030A0"/>
    <pageSetUpPr fitToPage="1"/>
  </sheetPr>
  <dimension ref="A1:BZ102"/>
  <sheetViews>
    <sheetView tabSelected="1" zoomScaleNormal="100" zoomScaleSheetLayoutView="100" workbookViewId="0">
      <selection activeCell="O3" sqref="O3:O78"/>
    </sheetView>
  </sheetViews>
  <sheetFormatPr defaultColWidth="9.1796875" defaultRowHeight="15" customHeight="1" x14ac:dyDescent="0.25"/>
  <cols>
    <col min="1" max="1" width="59.81640625" style="98" customWidth="1"/>
    <col min="2" max="2" width="0.81640625" style="98" customWidth="1"/>
    <col min="3" max="3" width="9.1796875" style="98"/>
    <col min="4" max="4" width="0.81640625" style="98" customWidth="1"/>
    <col min="5" max="9" width="9.1796875" style="98"/>
    <col min="10" max="10" width="0.81640625" style="98" customWidth="1"/>
    <col min="11" max="13" width="9.1796875" style="98"/>
    <col min="14" max="14" width="0.81640625" style="98" customWidth="1"/>
    <col min="15" max="15" width="4.54296875" style="98" bestFit="1" customWidth="1"/>
    <col min="16" max="16384" width="9.1796875" style="98"/>
  </cols>
  <sheetData>
    <row r="1" spans="1:78" ht="27" customHeight="1" x14ac:dyDescent="0.25">
      <c r="A1" s="327" t="s">
        <v>311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</row>
    <row r="2" spans="1:78" ht="11.2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7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ht="12.75" customHeight="1" x14ac:dyDescent="0.25">
      <c r="A3" s="328" t="s">
        <v>12</v>
      </c>
      <c r="B3" s="3"/>
      <c r="C3" s="329" t="s">
        <v>0</v>
      </c>
      <c r="D3" s="3"/>
      <c r="E3" s="326" t="s">
        <v>1</v>
      </c>
      <c r="F3" s="326"/>
      <c r="G3" s="326"/>
      <c r="H3" s="326"/>
      <c r="I3" s="326"/>
      <c r="J3" s="3"/>
      <c r="K3" s="326" t="s">
        <v>2</v>
      </c>
      <c r="L3" s="326"/>
      <c r="M3" s="326"/>
      <c r="N3" s="3"/>
      <c r="O3" s="333" t="s">
        <v>8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ht="12.5" x14ac:dyDescent="0.25">
      <c r="A4" s="328"/>
      <c r="B4" s="3"/>
      <c r="C4" s="329"/>
      <c r="D4" s="3"/>
      <c r="E4" s="33">
        <v>3</v>
      </c>
      <c r="F4" s="34">
        <v>4</v>
      </c>
      <c r="G4" s="35">
        <v>5</v>
      </c>
      <c r="H4" s="178">
        <v>6</v>
      </c>
      <c r="I4" s="181">
        <v>7</v>
      </c>
      <c r="J4" s="3"/>
      <c r="K4" s="32" t="s">
        <v>3</v>
      </c>
      <c r="L4" s="32" t="s">
        <v>4</v>
      </c>
      <c r="M4" s="32" t="s">
        <v>51</v>
      </c>
      <c r="N4" s="3"/>
      <c r="O4" s="33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ht="12.5" x14ac:dyDescent="0.25">
      <c r="A5" s="155" t="s">
        <v>257</v>
      </c>
      <c r="B5" s="6"/>
      <c r="C5" s="43"/>
      <c r="D5" s="6"/>
      <c r="E5" s="85"/>
      <c r="F5" s="86"/>
      <c r="G5" s="87"/>
      <c r="H5" s="179"/>
      <c r="I5" s="182"/>
      <c r="J5" s="6"/>
      <c r="K5" s="44"/>
      <c r="L5" s="39"/>
      <c r="M5" s="39"/>
      <c r="N5" s="6"/>
      <c r="O5" s="304">
        <v>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78" ht="12.5" x14ac:dyDescent="0.25">
      <c r="A6" s="106" t="s">
        <v>258</v>
      </c>
      <c r="B6" s="6"/>
      <c r="C6" s="43">
        <v>0.25</v>
      </c>
      <c r="D6" s="6"/>
      <c r="E6" s="85"/>
      <c r="F6" s="86"/>
      <c r="G6" s="87"/>
      <c r="H6" s="179"/>
      <c r="I6" s="182"/>
      <c r="J6" s="6"/>
      <c r="K6" s="44">
        <v>0.25</v>
      </c>
      <c r="L6" s="39"/>
      <c r="M6" s="39"/>
      <c r="N6" s="6"/>
      <c r="O6" s="304">
        <v>3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78" ht="12.5" x14ac:dyDescent="0.25">
      <c r="A7" s="106" t="s">
        <v>259</v>
      </c>
      <c r="B7" s="6"/>
      <c r="C7" s="43">
        <v>0.5</v>
      </c>
      <c r="D7" s="6"/>
      <c r="E7" s="85"/>
      <c r="F7" s="86"/>
      <c r="G7" s="87"/>
      <c r="H7" s="179"/>
      <c r="I7" s="182"/>
      <c r="J7" s="6"/>
      <c r="K7" s="44">
        <v>0.5</v>
      </c>
      <c r="L7" s="39"/>
      <c r="M7" s="39"/>
      <c r="N7" s="6"/>
      <c r="O7" s="304">
        <v>4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78" ht="12.5" x14ac:dyDescent="0.25">
      <c r="A8" s="106" t="s">
        <v>260</v>
      </c>
      <c r="B8" s="6"/>
      <c r="C8" s="43">
        <v>0.75</v>
      </c>
      <c r="D8" s="6"/>
      <c r="E8" s="85"/>
      <c r="F8" s="86"/>
      <c r="G8" s="87"/>
      <c r="H8" s="179"/>
      <c r="I8" s="182"/>
      <c r="J8" s="6"/>
      <c r="K8" s="44">
        <v>0.75</v>
      </c>
      <c r="L8" s="39"/>
      <c r="M8" s="39"/>
      <c r="N8" s="6"/>
      <c r="O8" s="304">
        <v>5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</row>
    <row r="9" spans="1:78" ht="12.5" x14ac:dyDescent="0.25">
      <c r="A9" s="42" t="s">
        <v>318</v>
      </c>
      <c r="B9" s="6"/>
      <c r="C9" s="43">
        <v>0.25</v>
      </c>
      <c r="D9" s="6"/>
      <c r="E9" s="85"/>
      <c r="F9" s="86"/>
      <c r="G9" s="87"/>
      <c r="H9" s="179"/>
      <c r="I9" s="182"/>
      <c r="J9" s="6"/>
      <c r="K9" s="44">
        <v>0.25</v>
      </c>
      <c r="L9" s="39"/>
      <c r="M9" s="39"/>
      <c r="N9" s="6"/>
      <c r="O9" s="304">
        <v>10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</row>
    <row r="10" spans="1:78" ht="12.5" x14ac:dyDescent="0.25">
      <c r="A10" s="42" t="s">
        <v>119</v>
      </c>
      <c r="B10" s="6"/>
      <c r="C10" s="43">
        <v>0.5</v>
      </c>
      <c r="D10" s="6"/>
      <c r="E10" s="85"/>
      <c r="F10" s="86"/>
      <c r="G10" s="87"/>
      <c r="H10" s="179"/>
      <c r="I10" s="182"/>
      <c r="J10" s="6"/>
      <c r="K10" s="44"/>
      <c r="L10" s="39"/>
      <c r="M10" s="39">
        <v>0.5</v>
      </c>
      <c r="N10" s="6"/>
      <c r="O10" s="304">
        <v>9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1:78" ht="12.5" x14ac:dyDescent="0.25">
      <c r="A11" s="155" t="s">
        <v>261</v>
      </c>
      <c r="B11" s="6"/>
      <c r="C11" s="43"/>
      <c r="D11" s="6"/>
      <c r="E11" s="85"/>
      <c r="F11" s="86"/>
      <c r="G11" s="87"/>
      <c r="H11" s="179"/>
      <c r="I11" s="182"/>
      <c r="J11" s="6"/>
      <c r="K11" s="44"/>
      <c r="L11" s="39"/>
      <c r="M11" s="39"/>
      <c r="N11" s="6"/>
      <c r="O11" s="304">
        <v>13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8" ht="12.5" x14ac:dyDescent="0.25">
      <c r="A12" s="106" t="s">
        <v>262</v>
      </c>
      <c r="B12" s="6"/>
      <c r="C12" s="43">
        <v>1.5</v>
      </c>
      <c r="D12" s="6"/>
      <c r="E12" s="85"/>
      <c r="F12" s="86"/>
      <c r="G12" s="87"/>
      <c r="H12" s="179"/>
      <c r="I12" s="182"/>
      <c r="J12" s="6"/>
      <c r="K12" s="44">
        <v>1.5</v>
      </c>
      <c r="L12" s="39"/>
      <c r="M12" s="39"/>
      <c r="N12" s="6"/>
      <c r="O12" s="304">
        <v>14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78" ht="12.5" x14ac:dyDescent="0.25">
      <c r="A13" s="106" t="s">
        <v>263</v>
      </c>
      <c r="B13" s="6"/>
      <c r="C13" s="43">
        <v>2.75</v>
      </c>
      <c r="D13" s="6"/>
      <c r="E13" s="85"/>
      <c r="F13" s="86"/>
      <c r="G13" s="87"/>
      <c r="H13" s="179"/>
      <c r="I13" s="182"/>
      <c r="J13" s="6"/>
      <c r="K13" s="44">
        <v>2.75</v>
      </c>
      <c r="L13" s="39"/>
      <c r="M13" s="39"/>
      <c r="N13" s="6"/>
      <c r="O13" s="304">
        <v>16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78" ht="12.5" x14ac:dyDescent="0.25">
      <c r="A14" s="42" t="s">
        <v>318</v>
      </c>
      <c r="B14" s="6"/>
      <c r="C14" s="43">
        <v>0.5</v>
      </c>
      <c r="D14" s="6"/>
      <c r="E14" s="85"/>
      <c r="F14" s="86"/>
      <c r="G14" s="87"/>
      <c r="H14" s="179"/>
      <c r="I14" s="182"/>
      <c r="J14" s="6"/>
      <c r="K14" s="44">
        <v>0.5</v>
      </c>
      <c r="L14" s="39"/>
      <c r="M14" s="39"/>
      <c r="N14" s="6"/>
      <c r="O14" s="304">
        <v>26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ht="12.5" x14ac:dyDescent="0.25">
      <c r="A15" s="42" t="s">
        <v>119</v>
      </c>
      <c r="B15" s="6"/>
      <c r="C15" s="43">
        <v>0.5</v>
      </c>
      <c r="D15" s="6"/>
      <c r="E15" s="85"/>
      <c r="F15" s="86"/>
      <c r="G15" s="87"/>
      <c r="H15" s="179"/>
      <c r="I15" s="182"/>
      <c r="J15" s="6"/>
      <c r="K15" s="44"/>
      <c r="L15" s="39"/>
      <c r="M15" s="39">
        <v>0.5</v>
      </c>
      <c r="N15" s="6"/>
      <c r="O15" s="304">
        <v>23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78" ht="12.5" x14ac:dyDescent="0.25">
      <c r="A16" s="155" t="s">
        <v>264</v>
      </c>
      <c r="B16" s="6"/>
      <c r="C16" s="43"/>
      <c r="D16" s="6"/>
      <c r="E16" s="85"/>
      <c r="F16" s="86"/>
      <c r="G16" s="87"/>
      <c r="H16" s="179"/>
      <c r="I16" s="182"/>
      <c r="J16" s="6"/>
      <c r="K16" s="44"/>
      <c r="L16" s="39"/>
      <c r="M16" s="39"/>
      <c r="N16" s="6"/>
      <c r="O16" s="304">
        <v>29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ht="12.5" x14ac:dyDescent="0.25">
      <c r="A17" s="106" t="s">
        <v>265</v>
      </c>
      <c r="B17" s="6"/>
      <c r="C17" s="43">
        <v>1</v>
      </c>
      <c r="D17" s="6"/>
      <c r="E17" s="85"/>
      <c r="F17" s="86"/>
      <c r="G17" s="87"/>
      <c r="H17" s="179"/>
      <c r="I17" s="182"/>
      <c r="J17" s="6"/>
      <c r="K17" s="44">
        <v>1</v>
      </c>
      <c r="L17" s="39"/>
      <c r="M17" s="39"/>
      <c r="N17" s="6"/>
      <c r="O17" s="304">
        <v>29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78" ht="12.5" x14ac:dyDescent="0.25">
      <c r="A18" s="106" t="s">
        <v>266</v>
      </c>
      <c r="B18" s="6"/>
      <c r="C18" s="43">
        <v>0.5</v>
      </c>
      <c r="D18" s="6"/>
      <c r="E18" s="85"/>
      <c r="F18" s="86"/>
      <c r="G18" s="87"/>
      <c r="H18" s="179"/>
      <c r="I18" s="182"/>
      <c r="J18" s="6"/>
      <c r="K18" s="44">
        <v>0.5</v>
      </c>
      <c r="L18" s="39"/>
      <c r="M18" s="39"/>
      <c r="N18" s="6"/>
      <c r="O18" s="304">
        <v>35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</row>
    <row r="19" spans="1:78" ht="12.5" x14ac:dyDescent="0.25">
      <c r="A19" s="42" t="s">
        <v>318</v>
      </c>
      <c r="B19" s="6"/>
      <c r="C19" s="43">
        <v>0.5</v>
      </c>
      <c r="D19" s="6"/>
      <c r="E19" s="85"/>
      <c r="F19" s="86"/>
      <c r="G19" s="87"/>
      <c r="H19" s="179"/>
      <c r="I19" s="182"/>
      <c r="J19" s="6"/>
      <c r="K19" s="44">
        <v>0.5</v>
      </c>
      <c r="L19" s="39"/>
      <c r="M19" s="39"/>
      <c r="N19" s="6"/>
      <c r="O19" s="304">
        <v>37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</row>
    <row r="20" spans="1:78" ht="12.5" x14ac:dyDescent="0.25">
      <c r="A20" s="42" t="s">
        <v>119</v>
      </c>
      <c r="B20" s="6"/>
      <c r="C20" s="43">
        <v>0.5</v>
      </c>
      <c r="D20" s="6"/>
      <c r="E20" s="85"/>
      <c r="F20" s="86"/>
      <c r="G20" s="87"/>
      <c r="H20" s="179"/>
      <c r="I20" s="182"/>
      <c r="J20" s="6"/>
      <c r="K20" s="44"/>
      <c r="L20" s="39"/>
      <c r="M20" s="39">
        <v>0.5</v>
      </c>
      <c r="N20" s="6"/>
      <c r="O20" s="304">
        <v>36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ht="12.5" x14ac:dyDescent="0.25">
      <c r="A21" s="155" t="s">
        <v>267</v>
      </c>
      <c r="B21" s="6"/>
      <c r="C21" s="43"/>
      <c r="D21" s="6"/>
      <c r="E21" s="85"/>
      <c r="F21" s="86"/>
      <c r="G21" s="87"/>
      <c r="H21" s="179"/>
      <c r="I21" s="182"/>
      <c r="J21" s="6"/>
      <c r="K21" s="44"/>
      <c r="L21" s="39"/>
      <c r="M21" s="39"/>
      <c r="N21" s="6"/>
      <c r="O21" s="304">
        <v>39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ht="12.5" x14ac:dyDescent="0.25">
      <c r="A22" s="106" t="s">
        <v>268</v>
      </c>
      <c r="B22" s="7"/>
      <c r="C22" s="43">
        <v>0.25</v>
      </c>
      <c r="D22" s="7"/>
      <c r="E22" s="85"/>
      <c r="F22" s="86"/>
      <c r="G22" s="87"/>
      <c r="H22" s="179"/>
      <c r="I22" s="182"/>
      <c r="J22" s="7"/>
      <c r="K22" s="44">
        <v>0.25</v>
      </c>
      <c r="L22" s="39"/>
      <c r="M22" s="39"/>
      <c r="N22" s="7"/>
      <c r="O22" s="304">
        <v>40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2.5" x14ac:dyDescent="0.25">
      <c r="A23" s="106" t="s">
        <v>269</v>
      </c>
      <c r="B23" s="7"/>
      <c r="C23" s="43">
        <v>0.5</v>
      </c>
      <c r="D23" s="7"/>
      <c r="E23" s="85"/>
      <c r="F23" s="86"/>
      <c r="G23" s="87"/>
      <c r="H23" s="179"/>
      <c r="I23" s="182"/>
      <c r="J23" s="7"/>
      <c r="K23" s="44">
        <v>0.5</v>
      </c>
      <c r="L23" s="39"/>
      <c r="M23" s="39"/>
      <c r="N23" s="7"/>
      <c r="O23" s="304">
        <v>41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ht="12.5" x14ac:dyDescent="0.25">
      <c r="A24" s="106" t="s">
        <v>270</v>
      </c>
      <c r="B24" s="7"/>
      <c r="C24" s="43">
        <v>0.5</v>
      </c>
      <c r="D24" s="7"/>
      <c r="E24" s="85"/>
      <c r="F24" s="86"/>
      <c r="G24" s="87"/>
      <c r="H24" s="179"/>
      <c r="I24" s="182"/>
      <c r="J24" s="7"/>
      <c r="K24" s="44">
        <v>0.5</v>
      </c>
      <c r="L24" s="39"/>
      <c r="M24" s="39"/>
      <c r="N24" s="7"/>
      <c r="O24" s="304">
        <v>43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78" ht="12.5" x14ac:dyDescent="0.25">
      <c r="A25" s="106" t="s">
        <v>271</v>
      </c>
      <c r="B25" s="7"/>
      <c r="C25" s="43">
        <v>0.5</v>
      </c>
      <c r="D25" s="7"/>
      <c r="E25" s="85"/>
      <c r="F25" s="86"/>
      <c r="G25" s="87"/>
      <c r="H25" s="179"/>
      <c r="I25" s="182"/>
      <c r="J25" s="7"/>
      <c r="K25" s="44">
        <v>0.5</v>
      </c>
      <c r="L25" s="39"/>
      <c r="M25" s="39"/>
      <c r="N25" s="7"/>
      <c r="O25" s="304">
        <v>44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</row>
    <row r="26" spans="1:78" ht="12.5" x14ac:dyDescent="0.25">
      <c r="A26" s="106" t="s">
        <v>272</v>
      </c>
      <c r="B26" s="7"/>
      <c r="C26" s="43">
        <v>0.5</v>
      </c>
      <c r="D26" s="7"/>
      <c r="E26" s="85"/>
      <c r="F26" s="86"/>
      <c r="G26" s="87"/>
      <c r="H26" s="179"/>
      <c r="I26" s="182"/>
      <c r="J26" s="7"/>
      <c r="K26" s="44">
        <v>0.5</v>
      </c>
      <c r="L26" s="39"/>
      <c r="M26" s="39"/>
      <c r="N26" s="7"/>
      <c r="O26" s="304">
        <v>46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1:78" ht="12.75" customHeight="1" x14ac:dyDescent="0.25">
      <c r="A27" s="42" t="s">
        <v>318</v>
      </c>
      <c r="B27" s="7"/>
      <c r="C27" s="43">
        <v>0.5</v>
      </c>
      <c r="D27" s="7"/>
      <c r="E27" s="85"/>
      <c r="F27" s="86"/>
      <c r="G27" s="87"/>
      <c r="H27" s="179"/>
      <c r="I27" s="182"/>
      <c r="J27" s="7"/>
      <c r="K27" s="44">
        <v>0.5</v>
      </c>
      <c r="L27" s="39"/>
      <c r="M27" s="39"/>
      <c r="N27" s="7"/>
      <c r="O27" s="304">
        <v>48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ht="12.75" customHeight="1" x14ac:dyDescent="0.25">
      <c r="A28" s="42" t="s">
        <v>119</v>
      </c>
      <c r="B28" s="7"/>
      <c r="C28" s="43">
        <v>0.5</v>
      </c>
      <c r="D28" s="7"/>
      <c r="E28" s="85"/>
      <c r="F28" s="86"/>
      <c r="G28" s="87"/>
      <c r="H28" s="179"/>
      <c r="I28" s="182"/>
      <c r="J28" s="7"/>
      <c r="K28" s="44"/>
      <c r="L28" s="39"/>
      <c r="M28" s="39">
        <v>0.5</v>
      </c>
      <c r="N28" s="7"/>
      <c r="O28" s="304">
        <v>47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ht="23" x14ac:dyDescent="0.25">
      <c r="A29" s="155" t="s">
        <v>273</v>
      </c>
      <c r="B29" s="7"/>
      <c r="C29" s="43"/>
      <c r="D29" s="7"/>
      <c r="E29" s="85"/>
      <c r="F29" s="86"/>
      <c r="G29" s="87"/>
      <c r="H29" s="179"/>
      <c r="I29" s="182"/>
      <c r="J29" s="7"/>
      <c r="K29" s="44"/>
      <c r="L29" s="39"/>
      <c r="M29" s="39"/>
      <c r="N29" s="7"/>
      <c r="O29" s="304">
        <v>51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78" ht="12.5" x14ac:dyDescent="0.25">
      <c r="A30" s="106" t="s">
        <v>274</v>
      </c>
      <c r="B30" s="7"/>
      <c r="C30" s="43">
        <v>0.25</v>
      </c>
      <c r="D30" s="7"/>
      <c r="E30" s="85"/>
      <c r="F30" s="86"/>
      <c r="G30" s="87"/>
      <c r="H30" s="179"/>
      <c r="I30" s="182"/>
      <c r="J30" s="7"/>
      <c r="K30" s="44">
        <v>0.5</v>
      </c>
      <c r="L30" s="39"/>
      <c r="M30" s="39"/>
      <c r="N30" s="7"/>
      <c r="O30" s="304">
        <v>52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ht="12.5" x14ac:dyDescent="0.25">
      <c r="A31" s="106" t="s">
        <v>275</v>
      </c>
      <c r="B31" s="7"/>
      <c r="C31" s="43">
        <v>0.25</v>
      </c>
      <c r="D31" s="7"/>
      <c r="E31" s="85"/>
      <c r="F31" s="86"/>
      <c r="G31" s="87"/>
      <c r="H31" s="179"/>
      <c r="I31" s="182"/>
      <c r="J31" s="7"/>
      <c r="K31" s="44">
        <v>0.5</v>
      </c>
      <c r="L31" s="39"/>
      <c r="M31" s="39"/>
      <c r="N31" s="7"/>
      <c r="O31" s="304">
        <v>53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8" ht="12.5" x14ac:dyDescent="0.25">
      <c r="A32" s="106" t="s">
        <v>276</v>
      </c>
      <c r="B32" s="7"/>
      <c r="C32" s="43">
        <v>0.25</v>
      </c>
      <c r="D32" s="7"/>
      <c r="E32" s="85"/>
      <c r="F32" s="86"/>
      <c r="G32" s="87"/>
      <c r="H32" s="179"/>
      <c r="I32" s="182"/>
      <c r="J32" s="7"/>
      <c r="K32" s="44">
        <v>0.5</v>
      </c>
      <c r="L32" s="39"/>
      <c r="M32" s="39"/>
      <c r="N32" s="7"/>
      <c r="O32" s="304">
        <v>54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</row>
    <row r="33" spans="1:78" ht="12.5" x14ac:dyDescent="0.25">
      <c r="A33" s="106" t="s">
        <v>277</v>
      </c>
      <c r="B33" s="7"/>
      <c r="C33" s="43">
        <v>3.5</v>
      </c>
      <c r="D33" s="7"/>
      <c r="E33" s="85"/>
      <c r="F33" s="86"/>
      <c r="G33" s="87"/>
      <c r="H33" s="179"/>
      <c r="I33" s="182"/>
      <c r="J33" s="7"/>
      <c r="K33" s="44">
        <v>3.5</v>
      </c>
      <c r="L33" s="39"/>
      <c r="M33" s="39"/>
      <c r="N33" s="7"/>
      <c r="O33" s="304">
        <v>55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</row>
    <row r="34" spans="1:78" ht="12.5" x14ac:dyDescent="0.25">
      <c r="A34" s="42" t="s">
        <v>318</v>
      </c>
      <c r="B34" s="7"/>
      <c r="C34" s="43">
        <v>0.5</v>
      </c>
      <c r="D34" s="7"/>
      <c r="E34" s="85"/>
      <c r="F34" s="86"/>
      <c r="G34" s="87"/>
      <c r="H34" s="179"/>
      <c r="I34" s="182"/>
      <c r="J34" s="7"/>
      <c r="K34" s="44">
        <v>0.5</v>
      </c>
      <c r="L34" s="39"/>
      <c r="M34" s="39"/>
      <c r="N34" s="7"/>
      <c r="O34" s="304">
        <v>70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</row>
    <row r="35" spans="1:78" ht="12.5" x14ac:dyDescent="0.25">
      <c r="A35" s="42" t="s">
        <v>119</v>
      </c>
      <c r="B35" s="7"/>
      <c r="C35" s="43">
        <v>0.5</v>
      </c>
      <c r="D35" s="7"/>
      <c r="E35" s="85"/>
      <c r="F35" s="86"/>
      <c r="G35" s="87"/>
      <c r="H35" s="179"/>
      <c r="I35" s="182"/>
      <c r="J35" s="7"/>
      <c r="K35" s="44"/>
      <c r="L35" s="39"/>
      <c r="M35" s="39">
        <v>0.5</v>
      </c>
      <c r="N35" s="7"/>
      <c r="O35" s="304">
        <v>68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</row>
    <row r="36" spans="1:78" ht="12.5" x14ac:dyDescent="0.25">
      <c r="A36" s="155" t="s">
        <v>278</v>
      </c>
      <c r="B36" s="7"/>
      <c r="C36" s="43"/>
      <c r="D36" s="7"/>
      <c r="E36" s="85"/>
      <c r="F36" s="86"/>
      <c r="G36" s="87"/>
      <c r="H36" s="179"/>
      <c r="I36" s="182"/>
      <c r="J36" s="7"/>
      <c r="K36" s="44"/>
      <c r="L36" s="39"/>
      <c r="M36" s="39"/>
      <c r="N36" s="7"/>
      <c r="O36" s="304">
        <v>73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ht="12.5" x14ac:dyDescent="0.25">
      <c r="A37" s="106" t="s">
        <v>279</v>
      </c>
      <c r="B37" s="7"/>
      <c r="C37" s="43">
        <v>0.5</v>
      </c>
      <c r="D37" s="7"/>
      <c r="E37" s="85"/>
      <c r="F37" s="86"/>
      <c r="G37" s="87"/>
      <c r="H37" s="179"/>
      <c r="I37" s="182"/>
      <c r="J37" s="7"/>
      <c r="K37" s="44">
        <v>0.5</v>
      </c>
      <c r="L37" s="39"/>
      <c r="M37" s="39"/>
      <c r="N37" s="7"/>
      <c r="O37" s="304">
        <v>74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</row>
    <row r="38" spans="1:78" ht="12.5" x14ac:dyDescent="0.25">
      <c r="A38" s="106" t="s">
        <v>280</v>
      </c>
      <c r="B38" s="7"/>
      <c r="C38" s="43">
        <v>0.5</v>
      </c>
      <c r="D38" s="7"/>
      <c r="E38" s="85"/>
      <c r="F38" s="86"/>
      <c r="G38" s="87"/>
      <c r="H38" s="179"/>
      <c r="I38" s="182"/>
      <c r="J38" s="7"/>
      <c r="K38" s="44">
        <v>0.5</v>
      </c>
      <c r="L38" s="39"/>
      <c r="M38" s="39"/>
      <c r="N38" s="7"/>
      <c r="O38" s="304">
        <v>76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</row>
    <row r="39" spans="1:78" ht="12.5" x14ac:dyDescent="0.25">
      <c r="A39" s="106" t="s">
        <v>281</v>
      </c>
      <c r="B39" s="7"/>
      <c r="C39" s="43">
        <v>0.5</v>
      </c>
      <c r="D39" s="7"/>
      <c r="E39" s="85"/>
      <c r="F39" s="86"/>
      <c r="G39" s="87"/>
      <c r="H39" s="179"/>
      <c r="I39" s="182"/>
      <c r="J39" s="7"/>
      <c r="K39" s="44">
        <v>0.5</v>
      </c>
      <c r="L39" s="39"/>
      <c r="M39" s="39"/>
      <c r="N39" s="7"/>
      <c r="O39" s="304">
        <v>78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</row>
    <row r="40" spans="1:78" ht="12.5" x14ac:dyDescent="0.25">
      <c r="A40" s="106" t="s">
        <v>282</v>
      </c>
      <c r="B40" s="7"/>
      <c r="C40" s="43">
        <v>0.5</v>
      </c>
      <c r="D40" s="7"/>
      <c r="E40" s="85"/>
      <c r="F40" s="86"/>
      <c r="G40" s="87"/>
      <c r="H40" s="179"/>
      <c r="I40" s="182"/>
      <c r="J40" s="7"/>
      <c r="K40" s="44">
        <v>0.5</v>
      </c>
      <c r="L40" s="39"/>
      <c r="M40" s="39"/>
      <c r="N40" s="7"/>
      <c r="O40" s="304">
        <v>79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</row>
    <row r="41" spans="1:78" ht="12.5" x14ac:dyDescent="0.25">
      <c r="A41" s="106" t="s">
        <v>283</v>
      </c>
      <c r="B41" s="7"/>
      <c r="C41" s="43">
        <v>0.5</v>
      </c>
      <c r="D41" s="7"/>
      <c r="E41" s="85"/>
      <c r="F41" s="86"/>
      <c r="G41" s="87"/>
      <c r="H41" s="179"/>
      <c r="I41" s="182"/>
      <c r="J41" s="7"/>
      <c r="K41" s="44">
        <v>0.5</v>
      </c>
      <c r="L41" s="39"/>
      <c r="M41" s="39"/>
      <c r="N41" s="7"/>
      <c r="O41" s="304">
        <v>81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</row>
    <row r="42" spans="1:78" ht="12.5" x14ac:dyDescent="0.25">
      <c r="A42" s="106" t="s">
        <v>284</v>
      </c>
      <c r="B42" s="7" t="s">
        <v>19</v>
      </c>
      <c r="C42" s="43">
        <v>0.5</v>
      </c>
      <c r="D42" s="7"/>
      <c r="E42" s="85"/>
      <c r="F42" s="86"/>
      <c r="G42" s="87"/>
      <c r="H42" s="179"/>
      <c r="I42" s="182"/>
      <c r="J42" s="7"/>
      <c r="K42" s="44">
        <v>0.5</v>
      </c>
      <c r="L42" s="39"/>
      <c r="M42" s="39"/>
      <c r="N42" s="7"/>
      <c r="O42" s="304">
        <v>82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</row>
    <row r="43" spans="1:78" ht="12.5" x14ac:dyDescent="0.25">
      <c r="A43" s="42" t="s">
        <v>318</v>
      </c>
      <c r="B43" s="7"/>
      <c r="C43" s="43">
        <v>0.5</v>
      </c>
      <c r="D43" s="7"/>
      <c r="E43" s="85"/>
      <c r="F43" s="86"/>
      <c r="G43" s="87"/>
      <c r="H43" s="179"/>
      <c r="I43" s="182"/>
      <c r="J43" s="7"/>
      <c r="K43" s="44">
        <v>0.5</v>
      </c>
      <c r="L43" s="39"/>
      <c r="M43" s="39"/>
      <c r="N43" s="7"/>
      <c r="O43" s="304">
        <v>86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</row>
    <row r="44" spans="1:78" ht="12.5" x14ac:dyDescent="0.25">
      <c r="A44" s="42" t="s">
        <v>119</v>
      </c>
      <c r="B44" s="7"/>
      <c r="C44" s="43">
        <v>0.5</v>
      </c>
      <c r="D44" s="7"/>
      <c r="E44" s="85"/>
      <c r="F44" s="86"/>
      <c r="G44" s="87"/>
      <c r="H44" s="179"/>
      <c r="I44" s="182"/>
      <c r="J44" s="7"/>
      <c r="K44" s="44"/>
      <c r="L44" s="39"/>
      <c r="M44" s="39">
        <v>0.5</v>
      </c>
      <c r="N44" s="7"/>
      <c r="O44" s="304">
        <v>84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</row>
    <row r="45" spans="1:78" ht="12.75" customHeight="1" x14ac:dyDescent="0.25">
      <c r="A45" s="155" t="s">
        <v>285</v>
      </c>
      <c r="B45" s="7"/>
      <c r="C45" s="43"/>
      <c r="D45" s="7"/>
      <c r="E45" s="85"/>
      <c r="F45" s="86"/>
      <c r="G45" s="87"/>
      <c r="H45" s="179"/>
      <c r="I45" s="182"/>
      <c r="J45" s="7"/>
      <c r="K45" s="44"/>
      <c r="L45" s="39"/>
      <c r="M45" s="39"/>
      <c r="N45" s="7"/>
      <c r="O45" s="304">
        <v>89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</row>
    <row r="46" spans="1:78" ht="12.5" x14ac:dyDescent="0.25">
      <c r="A46" s="106" t="s">
        <v>286</v>
      </c>
      <c r="B46" s="7"/>
      <c r="C46" s="43">
        <v>0.5</v>
      </c>
      <c r="D46" s="7"/>
      <c r="E46" s="85"/>
      <c r="F46" s="86"/>
      <c r="G46" s="87"/>
      <c r="H46" s="179"/>
      <c r="I46" s="182"/>
      <c r="J46" s="7"/>
      <c r="K46" s="44">
        <v>0.5</v>
      </c>
      <c r="L46" s="39"/>
      <c r="M46" s="39"/>
      <c r="N46" s="7"/>
      <c r="O46" s="304">
        <v>90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</row>
    <row r="47" spans="1:78" ht="12.5" x14ac:dyDescent="0.25">
      <c r="A47" s="106" t="s">
        <v>287</v>
      </c>
      <c r="B47" s="7"/>
      <c r="C47" s="43">
        <v>0.5</v>
      </c>
      <c r="D47" s="7"/>
      <c r="E47" s="85"/>
      <c r="F47" s="86"/>
      <c r="G47" s="87"/>
      <c r="H47" s="179"/>
      <c r="I47" s="182"/>
      <c r="J47" s="7"/>
      <c r="K47" s="44">
        <v>0.5</v>
      </c>
      <c r="L47" s="39"/>
      <c r="M47" s="39"/>
      <c r="N47" s="7"/>
      <c r="O47" s="304">
        <v>91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</row>
    <row r="48" spans="1:78" ht="12.5" x14ac:dyDescent="0.25">
      <c r="A48" s="106" t="s">
        <v>288</v>
      </c>
      <c r="B48" s="7"/>
      <c r="C48" s="43">
        <v>0.5</v>
      </c>
      <c r="D48" s="7"/>
      <c r="E48" s="85"/>
      <c r="F48" s="86"/>
      <c r="G48" s="87"/>
      <c r="H48" s="179"/>
      <c r="I48" s="182"/>
      <c r="J48" s="7"/>
      <c r="K48" s="44">
        <v>0.5</v>
      </c>
      <c r="L48" s="39"/>
      <c r="M48" s="39"/>
      <c r="N48" s="7"/>
      <c r="O48" s="304">
        <v>92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</row>
    <row r="49" spans="1:78" ht="12.5" x14ac:dyDescent="0.25">
      <c r="A49" s="106" t="s">
        <v>289</v>
      </c>
      <c r="B49" s="7"/>
      <c r="C49" s="43">
        <v>0.5</v>
      </c>
      <c r="D49" s="7"/>
      <c r="E49" s="85"/>
      <c r="F49" s="86"/>
      <c r="G49" s="87"/>
      <c r="H49" s="179"/>
      <c r="I49" s="182"/>
      <c r="J49" s="7"/>
      <c r="K49" s="44">
        <v>0.5</v>
      </c>
      <c r="L49" s="39"/>
      <c r="M49" s="39"/>
      <c r="N49" s="7"/>
      <c r="O49" s="304">
        <v>93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</row>
    <row r="50" spans="1:78" ht="12.5" x14ac:dyDescent="0.25">
      <c r="A50" s="106" t="s">
        <v>290</v>
      </c>
      <c r="B50" s="7"/>
      <c r="C50" s="43">
        <v>0.5</v>
      </c>
      <c r="D50" s="7"/>
      <c r="E50" s="85"/>
      <c r="F50" s="86"/>
      <c r="G50" s="87"/>
      <c r="H50" s="179"/>
      <c r="I50" s="182"/>
      <c r="J50" s="7"/>
      <c r="K50" s="44">
        <v>0.5</v>
      </c>
      <c r="L50" s="39"/>
      <c r="M50" s="39"/>
      <c r="N50" s="7"/>
      <c r="O50" s="304">
        <v>94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</row>
    <row r="51" spans="1:78" ht="12.5" x14ac:dyDescent="0.25">
      <c r="A51" s="106" t="s">
        <v>291</v>
      </c>
      <c r="B51" s="7"/>
      <c r="C51" s="43">
        <v>0.5</v>
      </c>
      <c r="D51" s="7"/>
      <c r="E51" s="85"/>
      <c r="F51" s="86"/>
      <c r="G51" s="87"/>
      <c r="H51" s="179"/>
      <c r="I51" s="182"/>
      <c r="J51" s="7"/>
      <c r="K51" s="44">
        <v>0.5</v>
      </c>
      <c r="L51" s="39"/>
      <c r="M51" s="39"/>
      <c r="N51" s="7"/>
      <c r="O51" s="304">
        <v>96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</row>
    <row r="52" spans="1:78" ht="12.5" x14ac:dyDescent="0.25">
      <c r="A52" s="42" t="s">
        <v>318</v>
      </c>
      <c r="B52" s="7"/>
      <c r="C52" s="43">
        <v>0.5</v>
      </c>
      <c r="D52" s="7"/>
      <c r="E52" s="85"/>
      <c r="F52" s="86"/>
      <c r="G52" s="87"/>
      <c r="H52" s="179"/>
      <c r="I52" s="182"/>
      <c r="J52" s="7"/>
      <c r="K52" s="44">
        <v>0.5</v>
      </c>
      <c r="L52" s="39"/>
      <c r="M52" s="39"/>
      <c r="N52" s="7"/>
      <c r="O52" s="304">
        <v>98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</row>
    <row r="53" spans="1:78" ht="12.5" x14ac:dyDescent="0.25">
      <c r="A53" s="42" t="s">
        <v>119</v>
      </c>
      <c r="B53" s="7"/>
      <c r="C53" s="43">
        <v>0.5</v>
      </c>
      <c r="D53" s="7"/>
      <c r="E53" s="85"/>
      <c r="F53" s="86"/>
      <c r="G53" s="87"/>
      <c r="H53" s="179"/>
      <c r="I53" s="182"/>
      <c r="J53" s="7"/>
      <c r="K53" s="44"/>
      <c r="L53" s="39"/>
      <c r="M53" s="39">
        <v>0.5</v>
      </c>
      <c r="N53" s="7"/>
      <c r="O53" s="304">
        <v>97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</row>
    <row r="54" spans="1:78" ht="15" customHeight="1" x14ac:dyDescent="0.25">
      <c r="A54" s="155" t="s">
        <v>292</v>
      </c>
      <c r="B54" s="6"/>
      <c r="C54" s="43"/>
      <c r="D54" s="6"/>
      <c r="E54" s="85"/>
      <c r="F54" s="86"/>
      <c r="G54" s="87"/>
      <c r="H54" s="179"/>
      <c r="I54" s="182"/>
      <c r="J54" s="6"/>
      <c r="K54" s="44"/>
      <c r="L54" s="39"/>
      <c r="M54" s="39"/>
      <c r="N54" s="6"/>
      <c r="O54" s="304">
        <v>101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</row>
    <row r="55" spans="1:78" s="163" customFormat="1" ht="15" customHeight="1" x14ac:dyDescent="0.3">
      <c r="A55" s="106" t="s">
        <v>293</v>
      </c>
      <c r="B55" s="157"/>
      <c r="C55" s="43">
        <v>0.25</v>
      </c>
      <c r="D55" s="157"/>
      <c r="E55" s="158"/>
      <c r="F55" s="159"/>
      <c r="G55" s="160"/>
      <c r="H55" s="180"/>
      <c r="I55" s="183"/>
      <c r="J55" s="157"/>
      <c r="K55" s="44">
        <v>0.25</v>
      </c>
      <c r="L55" s="161"/>
      <c r="M55" s="161"/>
      <c r="N55" s="157"/>
      <c r="O55" s="304">
        <v>102</v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</row>
    <row r="56" spans="1:78" ht="15" customHeight="1" x14ac:dyDescent="0.25">
      <c r="A56" s="106" t="s">
        <v>294</v>
      </c>
      <c r="B56" s="7"/>
      <c r="C56" s="43">
        <v>0.25</v>
      </c>
      <c r="D56" s="7"/>
      <c r="E56" s="85"/>
      <c r="F56" s="86"/>
      <c r="G56" s="87"/>
      <c r="H56" s="179"/>
      <c r="I56" s="182"/>
      <c r="J56" s="7"/>
      <c r="K56" s="44">
        <v>0.25</v>
      </c>
      <c r="L56" s="39"/>
      <c r="M56" s="39"/>
      <c r="N56" s="7"/>
      <c r="O56" s="304">
        <v>102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</row>
    <row r="57" spans="1:78" ht="15" customHeight="1" x14ac:dyDescent="0.25">
      <c r="A57" s="106" t="s">
        <v>295</v>
      </c>
      <c r="B57" s="7"/>
      <c r="C57" s="43">
        <v>0.25</v>
      </c>
      <c r="D57" s="7"/>
      <c r="E57" s="85"/>
      <c r="F57" s="86"/>
      <c r="G57" s="87"/>
      <c r="H57" s="179"/>
      <c r="I57" s="182"/>
      <c r="J57" s="7"/>
      <c r="K57" s="44">
        <v>0.25</v>
      </c>
      <c r="L57" s="39"/>
      <c r="M57" s="39"/>
      <c r="N57" s="7"/>
      <c r="O57" s="304">
        <v>103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</row>
    <row r="58" spans="1:78" ht="15" customHeight="1" x14ac:dyDescent="0.25">
      <c r="A58" s="106" t="s">
        <v>296</v>
      </c>
      <c r="B58" s="7"/>
      <c r="C58" s="43">
        <v>0.5</v>
      </c>
      <c r="D58" s="7"/>
      <c r="E58" s="85"/>
      <c r="F58" s="86"/>
      <c r="G58" s="87"/>
      <c r="H58" s="179"/>
      <c r="I58" s="182"/>
      <c r="J58" s="7"/>
      <c r="K58" s="44">
        <v>0.5</v>
      </c>
      <c r="L58" s="39"/>
      <c r="M58" s="39"/>
      <c r="N58" s="7"/>
      <c r="O58" s="304">
        <v>104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</row>
    <row r="59" spans="1:78" ht="15" customHeight="1" x14ac:dyDescent="0.25">
      <c r="A59" s="106" t="s">
        <v>297</v>
      </c>
      <c r="B59" s="7"/>
      <c r="C59" s="43">
        <v>0.5</v>
      </c>
      <c r="D59" s="7"/>
      <c r="E59" s="85"/>
      <c r="F59" s="86"/>
      <c r="G59" s="87"/>
      <c r="H59" s="179"/>
      <c r="I59" s="182"/>
      <c r="J59" s="7"/>
      <c r="K59" s="44">
        <v>0.5</v>
      </c>
      <c r="L59" s="39"/>
      <c r="M59" s="39"/>
      <c r="N59" s="7"/>
      <c r="O59" s="304">
        <v>105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</row>
    <row r="60" spans="1:78" s="163" customFormat="1" ht="15" customHeight="1" x14ac:dyDescent="0.3">
      <c r="A60" s="106" t="s">
        <v>298</v>
      </c>
      <c r="B60" s="157"/>
      <c r="C60" s="43">
        <v>0.75</v>
      </c>
      <c r="D60" s="157"/>
      <c r="E60" s="158"/>
      <c r="F60" s="159"/>
      <c r="G60" s="160"/>
      <c r="H60" s="180"/>
      <c r="I60" s="183"/>
      <c r="J60" s="157"/>
      <c r="K60" s="44">
        <v>0.75</v>
      </c>
      <c r="L60" s="161"/>
      <c r="M60" s="161"/>
      <c r="N60" s="157"/>
      <c r="O60" s="304">
        <v>108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</row>
    <row r="61" spans="1:78" ht="23" x14ac:dyDescent="0.25">
      <c r="A61" s="106" t="s">
        <v>299</v>
      </c>
      <c r="B61" s="7"/>
      <c r="C61" s="43">
        <v>1</v>
      </c>
      <c r="D61" s="7"/>
      <c r="E61" s="85"/>
      <c r="F61" s="86"/>
      <c r="G61" s="87"/>
      <c r="H61" s="179"/>
      <c r="I61" s="182"/>
      <c r="J61" s="7"/>
      <c r="K61" s="44">
        <v>1</v>
      </c>
      <c r="L61" s="39"/>
      <c r="M61" s="39"/>
      <c r="N61" s="7"/>
      <c r="O61" s="304">
        <v>111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</row>
    <row r="62" spans="1:78" s="156" customFormat="1" ht="12.5" x14ac:dyDescent="0.25">
      <c r="A62" s="106" t="s">
        <v>300</v>
      </c>
      <c r="B62" s="7"/>
      <c r="C62" s="43">
        <v>1.5</v>
      </c>
      <c r="D62" s="7"/>
      <c r="E62" s="85"/>
      <c r="F62" s="86"/>
      <c r="G62" s="87"/>
      <c r="H62" s="179"/>
      <c r="I62" s="182"/>
      <c r="J62" s="7"/>
      <c r="K62" s="44">
        <v>1.5</v>
      </c>
      <c r="L62" s="39"/>
      <c r="M62" s="39"/>
      <c r="N62" s="7"/>
      <c r="O62" s="304">
        <v>114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</row>
    <row r="63" spans="1:78" ht="15" customHeight="1" x14ac:dyDescent="0.25">
      <c r="A63" s="42" t="s">
        <v>318</v>
      </c>
      <c r="B63" s="7"/>
      <c r="C63" s="43">
        <v>0.5</v>
      </c>
      <c r="D63" s="7"/>
      <c r="E63" s="85"/>
      <c r="F63" s="86"/>
      <c r="G63" s="87"/>
      <c r="H63" s="179"/>
      <c r="I63" s="182"/>
      <c r="J63" s="7"/>
      <c r="K63" s="44">
        <v>0.5</v>
      </c>
      <c r="L63" s="39"/>
      <c r="M63" s="39"/>
      <c r="N63" s="7"/>
      <c r="O63" s="304">
        <v>122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</row>
    <row r="64" spans="1:78" ht="15" customHeight="1" x14ac:dyDescent="0.25">
      <c r="A64" s="42" t="s">
        <v>119</v>
      </c>
      <c r="B64" s="7"/>
      <c r="C64" s="43">
        <v>0.5</v>
      </c>
      <c r="D64" s="7"/>
      <c r="E64" s="85"/>
      <c r="F64" s="86"/>
      <c r="G64" s="87"/>
      <c r="H64" s="179"/>
      <c r="I64" s="182"/>
      <c r="J64" s="7"/>
      <c r="K64" s="44"/>
      <c r="L64" s="39"/>
      <c r="M64" s="39">
        <v>0.5</v>
      </c>
      <c r="N64" s="7"/>
      <c r="O64" s="304">
        <v>120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</row>
    <row r="65" spans="1:78" ht="15" customHeight="1" x14ac:dyDescent="0.25">
      <c r="A65" s="155" t="s">
        <v>301</v>
      </c>
      <c r="B65" s="6"/>
      <c r="C65" s="43"/>
      <c r="D65" s="6"/>
      <c r="E65" s="85"/>
      <c r="F65" s="86"/>
      <c r="G65" s="87"/>
      <c r="H65" s="179"/>
      <c r="I65" s="182"/>
      <c r="J65" s="6"/>
      <c r="K65" s="44"/>
      <c r="L65" s="39"/>
      <c r="M65" s="39"/>
      <c r="N65" s="6"/>
      <c r="O65" s="304">
        <v>125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</row>
    <row r="66" spans="1:78" ht="15" customHeight="1" x14ac:dyDescent="0.25">
      <c r="A66" s="106" t="s">
        <v>302</v>
      </c>
      <c r="B66" s="7"/>
      <c r="C66" s="43">
        <v>2</v>
      </c>
      <c r="D66" s="7"/>
      <c r="E66" s="85"/>
      <c r="F66" s="86"/>
      <c r="G66" s="87"/>
      <c r="H66" s="179"/>
      <c r="I66" s="182"/>
      <c r="J66" s="7"/>
      <c r="K66" s="44">
        <v>2</v>
      </c>
      <c r="L66" s="39"/>
      <c r="M66" s="39"/>
      <c r="N66" s="7"/>
      <c r="O66" s="304">
        <v>126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</row>
    <row r="67" spans="1:78" ht="15" customHeight="1" x14ac:dyDescent="0.25">
      <c r="A67" s="106" t="s">
        <v>303</v>
      </c>
      <c r="B67" s="7"/>
      <c r="C67" s="43">
        <v>3</v>
      </c>
      <c r="D67" s="7"/>
      <c r="E67" s="85"/>
      <c r="F67" s="86"/>
      <c r="G67" s="87"/>
      <c r="H67" s="179"/>
      <c r="I67" s="182"/>
      <c r="J67" s="7"/>
      <c r="K67" s="44">
        <v>3</v>
      </c>
      <c r="L67" s="39"/>
      <c r="M67" s="39"/>
      <c r="N67" s="7"/>
      <c r="O67" s="304">
        <v>132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</row>
    <row r="68" spans="1:78" ht="15" customHeight="1" x14ac:dyDescent="0.25">
      <c r="A68" s="106" t="s">
        <v>304</v>
      </c>
      <c r="B68" s="7"/>
      <c r="C68" s="43">
        <v>3</v>
      </c>
      <c r="D68" s="7"/>
      <c r="E68" s="85"/>
      <c r="F68" s="86"/>
      <c r="G68" s="87"/>
      <c r="H68" s="179"/>
      <c r="I68" s="182"/>
      <c r="J68" s="7"/>
      <c r="K68" s="44">
        <v>3</v>
      </c>
      <c r="L68" s="39"/>
      <c r="M68" s="39"/>
      <c r="N68" s="7"/>
      <c r="O68" s="304">
        <v>139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</row>
    <row r="69" spans="1:78" ht="12.5" x14ac:dyDescent="0.25">
      <c r="A69" s="42" t="s">
        <v>318</v>
      </c>
      <c r="B69" s="7"/>
      <c r="C69" s="43">
        <v>0.5</v>
      </c>
      <c r="D69" s="7"/>
      <c r="E69" s="85"/>
      <c r="F69" s="86"/>
      <c r="G69" s="87"/>
      <c r="H69" s="179"/>
      <c r="I69" s="182"/>
      <c r="J69" s="7"/>
      <c r="K69" s="44">
        <v>0.5</v>
      </c>
      <c r="L69" s="39"/>
      <c r="M69" s="39"/>
      <c r="N69" s="7"/>
      <c r="O69" s="304">
        <v>145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</row>
    <row r="70" spans="1:78" ht="12.5" x14ac:dyDescent="0.25">
      <c r="A70" s="42" t="s">
        <v>119</v>
      </c>
      <c r="B70" s="7"/>
      <c r="C70" s="43">
        <v>1</v>
      </c>
      <c r="D70" s="7"/>
      <c r="E70" s="85"/>
      <c r="F70" s="86"/>
      <c r="G70" s="87"/>
      <c r="H70" s="179"/>
      <c r="I70" s="182"/>
      <c r="J70" s="7"/>
      <c r="K70" s="44"/>
      <c r="L70" s="39"/>
      <c r="M70" s="39">
        <v>1</v>
      </c>
      <c r="N70" s="7"/>
      <c r="O70" s="304">
        <v>143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</row>
    <row r="71" spans="1:78" ht="15" customHeight="1" x14ac:dyDescent="0.25">
      <c r="A71" s="155" t="s">
        <v>305</v>
      </c>
      <c r="B71" s="6"/>
      <c r="C71" s="43"/>
      <c r="D71" s="6"/>
      <c r="E71" s="85"/>
      <c r="F71" s="86"/>
      <c r="G71" s="87"/>
      <c r="H71" s="179"/>
      <c r="I71" s="182"/>
      <c r="J71" s="6"/>
      <c r="K71" s="44"/>
      <c r="L71" s="39"/>
      <c r="M71" s="39"/>
      <c r="N71" s="6"/>
      <c r="O71" s="304">
        <v>147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</row>
    <row r="72" spans="1:78" ht="12.5" x14ac:dyDescent="0.25">
      <c r="A72" s="106" t="s">
        <v>306</v>
      </c>
      <c r="B72" s="7"/>
      <c r="C72" s="43">
        <v>0.5</v>
      </c>
      <c r="D72" s="7"/>
      <c r="E72" s="85"/>
      <c r="F72" s="86"/>
      <c r="G72" s="87"/>
      <c r="H72" s="179"/>
      <c r="I72" s="182"/>
      <c r="J72" s="7"/>
      <c r="K72" s="44">
        <v>0.5</v>
      </c>
      <c r="L72" s="39"/>
      <c r="M72" s="39"/>
      <c r="N72" s="7"/>
      <c r="O72" s="304">
        <v>148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</row>
    <row r="73" spans="1:78" ht="12.5" x14ac:dyDescent="0.25">
      <c r="A73" s="106" t="s">
        <v>307</v>
      </c>
      <c r="B73" s="7"/>
      <c r="C73" s="43">
        <v>0.5</v>
      </c>
      <c r="D73" s="7"/>
      <c r="E73" s="85"/>
      <c r="F73" s="86"/>
      <c r="G73" s="87"/>
      <c r="H73" s="179"/>
      <c r="I73" s="182"/>
      <c r="J73" s="7"/>
      <c r="K73" s="44">
        <v>0.5</v>
      </c>
      <c r="L73" s="39"/>
      <c r="M73" s="39"/>
      <c r="N73" s="7"/>
      <c r="O73" s="304">
        <v>150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</row>
    <row r="74" spans="1:78" ht="12.5" x14ac:dyDescent="0.25">
      <c r="A74" s="106" t="s">
        <v>308</v>
      </c>
      <c r="B74" s="7"/>
      <c r="C74" s="43">
        <v>0.5</v>
      </c>
      <c r="D74" s="7"/>
      <c r="E74" s="85"/>
      <c r="F74" s="86"/>
      <c r="G74" s="87"/>
      <c r="H74" s="179"/>
      <c r="I74" s="182"/>
      <c r="J74" s="7"/>
      <c r="K74" s="44">
        <v>0.5</v>
      </c>
      <c r="L74" s="39"/>
      <c r="M74" s="39"/>
      <c r="N74" s="7"/>
      <c r="O74" s="304">
        <v>152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</row>
    <row r="75" spans="1:78" ht="12.5" x14ac:dyDescent="0.25">
      <c r="A75" s="106" t="s">
        <v>309</v>
      </c>
      <c r="B75" s="7"/>
      <c r="C75" s="43">
        <v>0.5</v>
      </c>
      <c r="D75" s="7"/>
      <c r="E75" s="85"/>
      <c r="F75" s="86"/>
      <c r="G75" s="87"/>
      <c r="H75" s="179"/>
      <c r="I75" s="182"/>
      <c r="J75" s="7"/>
      <c r="K75" s="44">
        <v>0.5</v>
      </c>
      <c r="L75" s="39"/>
      <c r="M75" s="39"/>
      <c r="N75" s="7"/>
      <c r="O75" s="304">
        <v>152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</row>
    <row r="76" spans="1:78" ht="12.5" x14ac:dyDescent="0.25">
      <c r="A76" s="106" t="s">
        <v>310</v>
      </c>
      <c r="B76" s="7"/>
      <c r="C76" s="43">
        <v>0.5</v>
      </c>
      <c r="D76" s="7"/>
      <c r="E76" s="85"/>
      <c r="F76" s="86"/>
      <c r="G76" s="87"/>
      <c r="H76" s="179"/>
      <c r="I76" s="182"/>
      <c r="J76" s="7"/>
      <c r="K76" s="44">
        <v>0.5</v>
      </c>
      <c r="L76" s="39"/>
      <c r="M76" s="39"/>
      <c r="N76" s="7"/>
      <c r="O76" s="304">
        <v>153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</row>
    <row r="77" spans="1:78" ht="12.5" x14ac:dyDescent="0.25">
      <c r="A77" s="42" t="s">
        <v>318</v>
      </c>
      <c r="B77" s="7"/>
      <c r="C77" s="43">
        <v>0.5</v>
      </c>
      <c r="D77" s="7"/>
      <c r="E77" s="85"/>
      <c r="F77" s="86"/>
      <c r="G77" s="87"/>
      <c r="H77" s="179"/>
      <c r="I77" s="182"/>
      <c r="J77" s="7"/>
      <c r="K77" s="44">
        <v>0.5</v>
      </c>
      <c r="L77" s="39"/>
      <c r="M77" s="39"/>
      <c r="N77" s="7"/>
      <c r="O77" s="304">
        <v>154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</row>
    <row r="78" spans="1:78" ht="12.5" x14ac:dyDescent="0.25">
      <c r="A78" s="42" t="s">
        <v>119</v>
      </c>
      <c r="B78" s="7"/>
      <c r="C78" s="43">
        <v>0.5</v>
      </c>
      <c r="D78" s="7"/>
      <c r="E78" s="85"/>
      <c r="F78" s="86"/>
      <c r="G78" s="87"/>
      <c r="H78" s="179"/>
      <c r="I78" s="182"/>
      <c r="J78" s="7"/>
      <c r="K78" s="44"/>
      <c r="L78" s="39"/>
      <c r="M78" s="39">
        <v>0.5</v>
      </c>
      <c r="N78" s="7"/>
      <c r="O78" s="309">
        <v>155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</row>
    <row r="79" spans="1:78" ht="12.5" x14ac:dyDescent="0.25">
      <c r="A79" s="101" t="s">
        <v>5</v>
      </c>
      <c r="B79" s="7"/>
      <c r="C79" s="43">
        <f>SUM(C6:C78)</f>
        <v>45.5</v>
      </c>
      <c r="D79" s="7"/>
      <c r="E79" s="85">
        <f>SUM(E5:E78)</f>
        <v>0</v>
      </c>
      <c r="F79" s="86">
        <f>SUM(F5:F78)</f>
        <v>0</v>
      </c>
      <c r="G79" s="87">
        <f>SUM(G5:G78)</f>
        <v>0</v>
      </c>
      <c r="H79" s="179">
        <f>SUM(H5:H78)</f>
        <v>0</v>
      </c>
      <c r="I79" s="182">
        <f>SUM(I5:I78)</f>
        <v>0</v>
      </c>
      <c r="J79" s="7"/>
      <c r="K79" s="44">
        <f>SUM(K5:K78)</f>
        <v>40.75</v>
      </c>
      <c r="L79" s="39">
        <f>SUM(L54:L70,L71:L78)</f>
        <v>0</v>
      </c>
      <c r="M79" s="39">
        <f>SUM(M5:M78)</f>
        <v>5.5</v>
      </c>
      <c r="N79" s="7"/>
      <c r="O79" s="174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</row>
    <row r="80" spans="1:78" ht="12.5" x14ac:dyDescent="0.25">
      <c r="A80" s="2"/>
      <c r="B80" s="2"/>
      <c r="C80" s="18"/>
      <c r="D80" s="2"/>
      <c r="E80" s="18"/>
      <c r="F80" s="18"/>
      <c r="G80" s="18"/>
      <c r="H80" s="18"/>
      <c r="I80" s="18"/>
      <c r="J80" s="2"/>
      <c r="K80" s="18"/>
      <c r="L80" s="18"/>
      <c r="M80" s="18"/>
      <c r="N80" s="2"/>
      <c r="O80" s="18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</row>
    <row r="81" spans="1:78" ht="12.5" x14ac:dyDescent="0.25">
      <c r="A81" s="2"/>
      <c r="B81" s="2"/>
      <c r="C81" s="18"/>
      <c r="D81" s="2"/>
      <c r="E81" s="18"/>
      <c r="F81" s="18"/>
      <c r="G81" s="18"/>
      <c r="H81" s="18"/>
      <c r="I81" s="18"/>
      <c r="J81" s="2"/>
      <c r="K81" s="18"/>
      <c r="L81" s="18"/>
      <c r="M81" s="18"/>
      <c r="N81" s="2"/>
      <c r="O81" s="18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</row>
    <row r="82" spans="1:78" ht="12.5" x14ac:dyDescent="0.25">
      <c r="A82" s="330" t="s">
        <v>312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</row>
    <row r="83" spans="1:78" ht="12.5" x14ac:dyDescent="0.25">
      <c r="A83" s="2"/>
      <c r="B83" s="2"/>
      <c r="C83" s="18"/>
      <c r="D83" s="2"/>
      <c r="E83" s="18"/>
      <c r="F83" s="18"/>
      <c r="G83" s="18"/>
      <c r="H83" s="18"/>
      <c r="I83" s="18"/>
      <c r="J83" s="2"/>
      <c r="K83" s="18"/>
      <c r="L83" s="18"/>
      <c r="M83" s="18"/>
      <c r="N83" s="2"/>
      <c r="O83" s="18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</row>
    <row r="84" spans="1:78" ht="12.5" x14ac:dyDescent="0.25">
      <c r="A84" s="2"/>
      <c r="B84" s="2"/>
      <c r="C84" s="18"/>
      <c r="D84" s="2"/>
      <c r="E84" s="18"/>
      <c r="F84" s="18"/>
      <c r="G84" s="18"/>
      <c r="H84" s="18"/>
      <c r="I84" s="18"/>
      <c r="J84" s="2"/>
      <c r="K84" s="18"/>
      <c r="L84" s="18"/>
      <c r="M84" s="18"/>
      <c r="N84" s="2"/>
      <c r="O84" s="18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</row>
    <row r="85" spans="1:78" s="6" customFormat="1" ht="15" customHeight="1" x14ac:dyDescent="0.25">
      <c r="A85" s="13"/>
      <c r="C85" s="329" t="s">
        <v>0</v>
      </c>
      <c r="D85" s="3"/>
      <c r="E85" s="326" t="s">
        <v>1</v>
      </c>
      <c r="F85" s="326"/>
      <c r="G85" s="326"/>
      <c r="H85" s="326"/>
      <c r="I85" s="326"/>
      <c r="J85" s="4"/>
      <c r="K85" s="326" t="s">
        <v>2</v>
      </c>
      <c r="L85" s="326"/>
      <c r="M85" s="326"/>
      <c r="N85" s="5"/>
      <c r="O85" s="21"/>
      <c r="S85" s="28"/>
    </row>
    <row r="86" spans="1:78" s="6" customFormat="1" ht="15" customHeight="1" x14ac:dyDescent="0.25">
      <c r="A86" s="15"/>
      <c r="C86" s="332"/>
      <c r="D86" s="3"/>
      <c r="E86" s="33">
        <v>3</v>
      </c>
      <c r="F86" s="34">
        <v>4</v>
      </c>
      <c r="G86" s="35">
        <v>5</v>
      </c>
      <c r="H86" s="178">
        <v>6</v>
      </c>
      <c r="I86" s="181">
        <v>7</v>
      </c>
      <c r="J86" s="4"/>
      <c r="K86" s="32" t="s">
        <v>3</v>
      </c>
      <c r="L86" s="32" t="s">
        <v>4</v>
      </c>
      <c r="M86" s="32" t="s">
        <v>52</v>
      </c>
      <c r="N86" s="5"/>
      <c r="O86" s="21"/>
      <c r="S86" s="29"/>
    </row>
    <row r="87" spans="1:78" s="6" customFormat="1" ht="15" customHeight="1" x14ac:dyDescent="0.25">
      <c r="A87" s="16" t="s">
        <v>6</v>
      </c>
      <c r="C87" s="48">
        <f>SUM(C79)</f>
        <v>45.5</v>
      </c>
      <c r="E87" s="57">
        <f>E79</f>
        <v>0</v>
      </c>
      <c r="F87" s="58">
        <f>F79</f>
        <v>0</v>
      </c>
      <c r="G87" s="35">
        <f>G79</f>
        <v>0</v>
      </c>
      <c r="H87" s="178">
        <f>H79</f>
        <v>0</v>
      </c>
      <c r="I87" s="181">
        <f>I79</f>
        <v>0</v>
      </c>
      <c r="K87" s="32">
        <f>SUM(,K79)</f>
        <v>40.75</v>
      </c>
      <c r="L87" s="32">
        <f>SUM(,L77,L56,L46)</f>
        <v>0</v>
      </c>
      <c r="M87" s="32">
        <f>SUM(,M79)</f>
        <v>5.5</v>
      </c>
      <c r="N87" s="5"/>
      <c r="O87" s="21"/>
      <c r="S87" s="30"/>
    </row>
    <row r="88" spans="1:78" s="6" customFormat="1" ht="15" customHeight="1" x14ac:dyDescent="0.25">
      <c r="C88" s="20"/>
      <c r="E88" s="20"/>
      <c r="F88" s="20"/>
      <c r="G88" s="20"/>
      <c r="H88" s="20"/>
      <c r="I88" s="20"/>
      <c r="K88" s="20"/>
      <c r="L88" s="20"/>
      <c r="M88" s="20"/>
      <c r="N88" s="11"/>
      <c r="O88" s="21"/>
      <c r="S88" s="27"/>
    </row>
    <row r="89" spans="1:78" s="6" customFormat="1" ht="15" customHeight="1" x14ac:dyDescent="0.25">
      <c r="A89" s="164" t="s">
        <v>7</v>
      </c>
      <c r="C89" s="20"/>
      <c r="E89" s="323" t="s">
        <v>19</v>
      </c>
      <c r="F89" s="324"/>
      <c r="G89" s="324"/>
      <c r="H89" s="324"/>
      <c r="I89" s="324"/>
      <c r="J89" s="20"/>
      <c r="K89" s="20"/>
      <c r="L89" s="11"/>
      <c r="M89" s="21"/>
      <c r="Q89" s="27"/>
    </row>
    <row r="90" spans="1:78" s="6" customFormat="1" ht="15" customHeight="1" x14ac:dyDescent="0.25">
      <c r="A90" s="23" t="s">
        <v>501</v>
      </c>
      <c r="C90" s="20"/>
      <c r="E90" s="325">
        <f>C87</f>
        <v>45.5</v>
      </c>
      <c r="F90" s="325"/>
      <c r="G90" s="325"/>
      <c r="H90" s="325"/>
      <c r="I90" s="325"/>
      <c r="K90" s="20"/>
      <c r="L90" s="20"/>
      <c r="M90" s="20"/>
      <c r="N90" s="11"/>
      <c r="O90" s="21"/>
      <c r="S90" s="27"/>
    </row>
    <row r="91" spans="1:78" s="6" customFormat="1" ht="15" customHeight="1" x14ac:dyDescent="0.25">
      <c r="A91" s="60" t="s">
        <v>6</v>
      </c>
      <c r="C91" s="20"/>
      <c r="E91" s="326">
        <f>SUM(E90:G90)</f>
        <v>45.5</v>
      </c>
      <c r="F91" s="326"/>
      <c r="G91" s="326"/>
      <c r="H91" s="326"/>
      <c r="I91" s="326"/>
      <c r="K91" s="20"/>
      <c r="L91" s="20"/>
      <c r="M91" s="20"/>
      <c r="N91" s="11"/>
      <c r="O91" s="21"/>
      <c r="S91" s="27"/>
    </row>
    <row r="92" spans="1:78" ht="12.5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322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</row>
    <row r="93" spans="1:78" ht="12.5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322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</row>
    <row r="94" spans="1:78" ht="12.5" x14ac:dyDescent="0.25">
      <c r="A94" s="96"/>
      <c r="B94" s="49"/>
      <c r="C94" s="50"/>
      <c r="D94" s="49"/>
      <c r="E94" s="99"/>
      <c r="F94" s="99"/>
      <c r="G94" s="99"/>
      <c r="H94" s="99"/>
      <c r="I94" s="99"/>
      <c r="J94" s="49"/>
      <c r="K94" s="50"/>
      <c r="L94" s="50"/>
      <c r="M94" s="50"/>
      <c r="N94" s="49"/>
      <c r="O94" s="80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</row>
    <row r="95" spans="1:78" ht="12.5" x14ac:dyDescent="0.25">
      <c r="A95" s="96"/>
      <c r="B95" s="49"/>
      <c r="C95" s="50"/>
      <c r="D95" s="49"/>
      <c r="E95" s="99"/>
      <c r="F95" s="99"/>
      <c r="G95" s="99"/>
      <c r="H95" s="99"/>
      <c r="I95" s="99"/>
      <c r="J95" s="49"/>
      <c r="K95" s="50"/>
      <c r="L95" s="50"/>
      <c r="M95" s="50"/>
      <c r="N95" s="49"/>
      <c r="O95" s="80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</row>
    <row r="96" spans="1:78" ht="12.5" x14ac:dyDescent="0.25">
      <c r="A96" s="97"/>
      <c r="B96" s="49"/>
      <c r="C96" s="50"/>
      <c r="D96" s="49"/>
      <c r="E96" s="99"/>
      <c r="F96" s="99"/>
      <c r="G96" s="8"/>
      <c r="H96" s="99"/>
      <c r="I96" s="99"/>
      <c r="J96" s="49"/>
      <c r="K96" s="50"/>
      <c r="L96" s="50"/>
      <c r="M96" s="50"/>
      <c r="N96" s="49"/>
      <c r="O96" s="80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</row>
    <row r="97" spans="1:78" ht="12.5" x14ac:dyDescent="0.25">
      <c r="A97" s="10"/>
      <c r="B97" s="49"/>
      <c r="C97" s="50"/>
      <c r="D97" s="49"/>
      <c r="E97" s="99"/>
      <c r="F97" s="99"/>
      <c r="G97" s="99"/>
      <c r="H97" s="99"/>
      <c r="I97" s="99"/>
      <c r="J97" s="49"/>
      <c r="K97" s="50"/>
      <c r="L97" s="50"/>
      <c r="M97" s="50"/>
      <c r="N97" s="49"/>
      <c r="O97" s="80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</row>
    <row r="98" spans="1:78" ht="12.5" x14ac:dyDescent="0.25">
      <c r="A98" s="10"/>
      <c r="B98" s="49"/>
      <c r="C98" s="50"/>
      <c r="D98" s="49"/>
      <c r="E98" s="99"/>
      <c r="F98" s="99"/>
      <c r="G98" s="99"/>
      <c r="H98" s="99"/>
      <c r="I98" s="99"/>
      <c r="J98" s="49"/>
      <c r="K98" s="50"/>
      <c r="L98" s="50"/>
      <c r="M98" s="50"/>
      <c r="N98" s="49"/>
      <c r="O98" s="80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</row>
    <row r="99" spans="1:78" ht="12.5" x14ac:dyDescent="0.25">
      <c r="A99" s="97"/>
      <c r="B99" s="49"/>
      <c r="C99" s="50"/>
      <c r="D99" s="49"/>
      <c r="E99" s="99"/>
      <c r="F99" s="99"/>
      <c r="G99" s="99"/>
      <c r="H99" s="99"/>
      <c r="I99" s="99"/>
      <c r="J99" s="49"/>
      <c r="K99" s="50"/>
      <c r="L99" s="50"/>
      <c r="M99" s="50"/>
      <c r="N99" s="49"/>
      <c r="O99" s="8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</row>
    <row r="100" spans="1:78" ht="12.5" x14ac:dyDescent="0.25">
      <c r="A100" s="10"/>
      <c r="B100" s="49"/>
      <c r="C100" s="50"/>
      <c r="D100" s="49"/>
      <c r="E100" s="99"/>
      <c r="F100" s="99"/>
      <c r="G100" s="99"/>
      <c r="H100" s="99"/>
      <c r="I100" s="99"/>
      <c r="J100" s="49"/>
      <c r="K100" s="50"/>
      <c r="L100" s="50"/>
      <c r="M100" s="50"/>
      <c r="N100" s="49"/>
      <c r="O100" s="8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</row>
    <row r="101" spans="1:78" ht="12.5" x14ac:dyDescent="0.25">
      <c r="A101" s="10"/>
      <c r="B101" s="49"/>
      <c r="C101" s="50"/>
      <c r="D101" s="49"/>
      <c r="E101" s="99"/>
      <c r="F101" s="99"/>
      <c r="G101" s="99"/>
      <c r="H101" s="99"/>
      <c r="I101" s="99"/>
      <c r="J101" s="49"/>
      <c r="K101" s="50"/>
      <c r="L101" s="50"/>
      <c r="M101" s="50"/>
      <c r="N101" s="49"/>
      <c r="O101" s="80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</row>
    <row r="102" spans="1:78" ht="12.5" x14ac:dyDescent="0.25">
      <c r="A102" s="10"/>
      <c r="B102" s="49"/>
      <c r="C102" s="50"/>
      <c r="D102" s="49"/>
      <c r="E102" s="99"/>
      <c r="F102" s="99"/>
      <c r="G102" s="99"/>
      <c r="H102" s="99"/>
      <c r="I102" s="99"/>
      <c r="J102" s="49"/>
      <c r="K102" s="50"/>
      <c r="L102" s="50"/>
      <c r="M102" s="50"/>
      <c r="N102" s="49"/>
      <c r="O102" s="80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</row>
  </sheetData>
  <mergeCells count="14">
    <mergeCell ref="A1:O1"/>
    <mergeCell ref="A3:A4"/>
    <mergeCell ref="C3:C4"/>
    <mergeCell ref="A82:O82"/>
    <mergeCell ref="C85:C86"/>
    <mergeCell ref="K85:M85"/>
    <mergeCell ref="E3:I3"/>
    <mergeCell ref="K3:M3"/>
    <mergeCell ref="O3:O4"/>
    <mergeCell ref="O92:O93"/>
    <mergeCell ref="E89:I89"/>
    <mergeCell ref="E90:I90"/>
    <mergeCell ref="E91:I91"/>
    <mergeCell ref="E85:I8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4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3">
    <tabColor theme="4" tint="-0.249977111117893"/>
    <pageSetUpPr fitToPage="1"/>
  </sheetPr>
  <dimension ref="A1:Y54"/>
  <sheetViews>
    <sheetView topLeftCell="A34" zoomScaleNormal="100" workbookViewId="0">
      <selection activeCell="O28" sqref="O28:O41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1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25" s="1" customFormat="1" ht="22.5" customHeight="1" x14ac:dyDescent="0.25">
      <c r="A1" s="390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25" s="1" customFormat="1" ht="8.2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25" s="1" customFormat="1" ht="15" customHeight="1" x14ac:dyDescent="0.25">
      <c r="A3" s="390" t="s">
        <v>191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25" s="9" customFormat="1" ht="6.75" customHeight="1" x14ac:dyDescent="0.25">
      <c r="A4" s="70"/>
      <c r="B4" s="70"/>
      <c r="C4" s="80"/>
      <c r="D4" s="70"/>
      <c r="E4" s="80"/>
      <c r="F4" s="80"/>
      <c r="G4" s="80"/>
      <c r="H4" s="80"/>
      <c r="I4" s="80"/>
      <c r="J4" s="70"/>
      <c r="K4" s="80"/>
      <c r="L4" s="80"/>
      <c r="M4" s="80"/>
      <c r="N4" s="70"/>
      <c r="O4" s="80"/>
      <c r="P4" s="70"/>
      <c r="Q4" s="70"/>
      <c r="R4" s="70"/>
      <c r="S4" s="81"/>
    </row>
    <row r="5" spans="1:25" s="15" customFormat="1" ht="15" customHeight="1" x14ac:dyDescent="0.25">
      <c r="A5" s="333" t="s">
        <v>12</v>
      </c>
      <c r="B5" s="13"/>
      <c r="C5" s="329" t="s">
        <v>0</v>
      </c>
      <c r="D5" s="13"/>
      <c r="E5" s="326" t="s">
        <v>1</v>
      </c>
      <c r="F5" s="326"/>
      <c r="G5" s="326"/>
      <c r="H5" s="326"/>
      <c r="I5" s="326"/>
      <c r="J5" s="52"/>
      <c r="K5" s="326" t="s">
        <v>2</v>
      </c>
      <c r="L5" s="326"/>
      <c r="M5" s="326"/>
      <c r="N5" s="5"/>
      <c r="O5" s="343" t="s">
        <v>8</v>
      </c>
      <c r="Q5" s="352" t="s">
        <v>96</v>
      </c>
      <c r="R5" s="391" t="s">
        <v>184</v>
      </c>
      <c r="S5" s="352" t="s">
        <v>55</v>
      </c>
    </row>
    <row r="6" spans="1:25" s="15" customFormat="1" ht="15" customHeight="1" x14ac:dyDescent="0.25">
      <c r="A6" s="333"/>
      <c r="B6" s="13"/>
      <c r="C6" s="332"/>
      <c r="D6" s="13"/>
      <c r="E6" s="115">
        <v>3</v>
      </c>
      <c r="F6" s="116">
        <v>4</v>
      </c>
      <c r="G6" s="117">
        <v>5</v>
      </c>
      <c r="H6" s="193">
        <v>6</v>
      </c>
      <c r="I6" s="195">
        <v>7</v>
      </c>
      <c r="J6" s="52"/>
      <c r="K6" s="118" t="s">
        <v>3</v>
      </c>
      <c r="L6" s="118" t="s">
        <v>4</v>
      </c>
      <c r="M6" s="118" t="s">
        <v>51</v>
      </c>
      <c r="N6" s="5"/>
      <c r="O6" s="344"/>
      <c r="Q6" s="352"/>
      <c r="R6" s="392"/>
      <c r="S6" s="328"/>
      <c r="Y6" s="9"/>
    </row>
    <row r="7" spans="1:25" s="15" customFormat="1" ht="15" customHeight="1" x14ac:dyDescent="0.25">
      <c r="A7" s="149" t="s">
        <v>162</v>
      </c>
      <c r="B7" s="128"/>
      <c r="C7" s="48"/>
      <c r="D7" s="128"/>
      <c r="E7" s="33"/>
      <c r="F7" s="34"/>
      <c r="G7" s="35"/>
      <c r="H7" s="178"/>
      <c r="I7" s="181"/>
      <c r="J7" s="114"/>
      <c r="K7" s="32"/>
      <c r="L7" s="32"/>
      <c r="M7" s="32"/>
      <c r="N7" s="32"/>
      <c r="O7" s="304">
        <v>2</v>
      </c>
      <c r="P7" s="23"/>
      <c r="Q7" s="112"/>
      <c r="R7" s="103"/>
      <c r="S7" s="40"/>
      <c r="Y7" s="9"/>
    </row>
    <row r="8" spans="1:25" s="15" customFormat="1" ht="15" customHeight="1" x14ac:dyDescent="0.25">
      <c r="A8" s="119" t="s">
        <v>33</v>
      </c>
      <c r="B8" s="49"/>
      <c r="C8" s="120">
        <v>2.5</v>
      </c>
      <c r="D8" s="49"/>
      <c r="E8" s="121"/>
      <c r="F8" s="122"/>
      <c r="G8" s="123"/>
      <c r="H8" s="194"/>
      <c r="I8" s="196"/>
      <c r="K8" s="124">
        <v>2.5</v>
      </c>
      <c r="L8" s="125"/>
      <c r="M8" s="125"/>
      <c r="N8" s="8"/>
      <c r="O8" s="303">
        <v>4</v>
      </c>
      <c r="Q8" s="129"/>
      <c r="R8" s="103"/>
      <c r="S8" s="127"/>
    </row>
    <row r="9" spans="1:25" s="15" customFormat="1" ht="15" customHeight="1" x14ac:dyDescent="0.25">
      <c r="A9" s="106" t="s">
        <v>34</v>
      </c>
      <c r="B9" s="49"/>
      <c r="C9" s="43"/>
      <c r="D9" s="49"/>
      <c r="E9" s="85"/>
      <c r="F9" s="86"/>
      <c r="G9" s="87"/>
      <c r="H9" s="179"/>
      <c r="I9" s="182"/>
      <c r="K9" s="44"/>
      <c r="L9" s="39"/>
      <c r="M9" s="39"/>
      <c r="N9" s="8"/>
      <c r="O9" s="304">
        <v>10</v>
      </c>
      <c r="Q9" s="23"/>
      <c r="R9" s="103"/>
      <c r="S9" s="46"/>
    </row>
    <row r="10" spans="1:25" s="15" customFormat="1" ht="15" customHeight="1" x14ac:dyDescent="0.25">
      <c r="A10" s="42" t="s">
        <v>486</v>
      </c>
      <c r="B10" s="49"/>
      <c r="C10" s="43">
        <v>5.25</v>
      </c>
      <c r="D10" s="49"/>
      <c r="E10" s="85"/>
      <c r="F10" s="86"/>
      <c r="G10" s="87"/>
      <c r="H10" s="179"/>
      <c r="I10" s="182"/>
      <c r="K10" s="44"/>
      <c r="L10" s="39">
        <v>5.25</v>
      </c>
      <c r="M10" s="39"/>
      <c r="N10" s="8"/>
      <c r="O10" s="304">
        <v>11</v>
      </c>
      <c r="Q10" s="23"/>
      <c r="R10" s="23"/>
      <c r="S10" s="46" t="s">
        <v>508</v>
      </c>
    </row>
    <row r="11" spans="1:25" s="15" customFormat="1" ht="15" customHeight="1" x14ac:dyDescent="0.25">
      <c r="A11" s="42" t="s">
        <v>487</v>
      </c>
      <c r="B11" s="49"/>
      <c r="C11" s="43">
        <v>3.25</v>
      </c>
      <c r="D11" s="49"/>
      <c r="E11" s="85"/>
      <c r="F11" s="86"/>
      <c r="G11" s="87"/>
      <c r="H11" s="179"/>
      <c r="I11" s="182"/>
      <c r="K11" s="44"/>
      <c r="L11" s="39">
        <v>3.25</v>
      </c>
      <c r="M11" s="39"/>
      <c r="N11" s="8"/>
      <c r="O11" s="304">
        <v>24</v>
      </c>
      <c r="Q11" s="23"/>
      <c r="R11" s="23"/>
      <c r="S11" s="46" t="s">
        <v>508</v>
      </c>
    </row>
    <row r="12" spans="1:25" s="15" customFormat="1" ht="15" customHeight="1" x14ac:dyDescent="0.25">
      <c r="A12" s="42" t="s">
        <v>489</v>
      </c>
      <c r="B12" s="49"/>
      <c r="C12" s="43">
        <v>2</v>
      </c>
      <c r="D12" s="49"/>
      <c r="E12" s="85"/>
      <c r="F12" s="86"/>
      <c r="G12" s="87"/>
      <c r="H12" s="179"/>
      <c r="I12" s="182"/>
      <c r="K12" s="44"/>
      <c r="L12" s="39">
        <v>2</v>
      </c>
      <c r="M12" s="39"/>
      <c r="N12" s="8"/>
      <c r="O12" s="304">
        <v>25</v>
      </c>
      <c r="Q12" s="23"/>
      <c r="R12" s="23"/>
      <c r="S12" s="46" t="s">
        <v>508</v>
      </c>
    </row>
    <row r="13" spans="1:25" s="15" customFormat="1" ht="15" customHeight="1" x14ac:dyDescent="0.25">
      <c r="A13" s="42" t="s">
        <v>488</v>
      </c>
      <c r="B13" s="49"/>
      <c r="C13" s="43">
        <v>6.5</v>
      </c>
      <c r="D13" s="49"/>
      <c r="E13" s="85"/>
      <c r="F13" s="86"/>
      <c r="G13" s="87"/>
      <c r="H13" s="179"/>
      <c r="I13" s="182"/>
      <c r="K13" s="44"/>
      <c r="L13" s="39">
        <v>6.5</v>
      </c>
      <c r="M13" s="39"/>
      <c r="N13" s="8"/>
      <c r="O13" s="304">
        <v>26</v>
      </c>
      <c r="Q13" s="61"/>
      <c r="R13" s="61"/>
      <c r="S13" s="46" t="s">
        <v>78</v>
      </c>
    </row>
    <row r="14" spans="1:25" s="15" customFormat="1" ht="15" customHeight="1" x14ac:dyDescent="0.25">
      <c r="A14" s="42" t="s">
        <v>490</v>
      </c>
      <c r="B14" s="49"/>
      <c r="C14" s="43">
        <v>2</v>
      </c>
      <c r="D14" s="49"/>
      <c r="E14" s="85"/>
      <c r="F14" s="86"/>
      <c r="G14" s="87"/>
      <c r="H14" s="179"/>
      <c r="I14" s="182"/>
      <c r="K14" s="44"/>
      <c r="L14" s="39">
        <v>2</v>
      </c>
      <c r="M14" s="39"/>
      <c r="N14" s="8"/>
      <c r="O14" s="304"/>
      <c r="Q14" s="114" t="s">
        <v>135</v>
      </c>
      <c r="R14" s="114"/>
      <c r="S14" s="46" t="s">
        <v>503</v>
      </c>
    </row>
    <row r="15" spans="1:25" s="15" customFormat="1" ht="15" customHeight="1" x14ac:dyDescent="0.25">
      <c r="A15" s="42" t="s">
        <v>491</v>
      </c>
      <c r="B15" s="49"/>
      <c r="C15" s="43">
        <v>3</v>
      </c>
      <c r="D15" s="49"/>
      <c r="E15" s="85"/>
      <c r="F15" s="86"/>
      <c r="G15" s="87"/>
      <c r="H15" s="179"/>
      <c r="I15" s="182"/>
      <c r="K15" s="44"/>
      <c r="L15" s="39">
        <v>3</v>
      </c>
      <c r="M15" s="39"/>
      <c r="N15" s="8"/>
      <c r="O15" s="304">
        <v>34</v>
      </c>
      <c r="Q15" s="23"/>
      <c r="R15" s="23"/>
      <c r="S15" s="46" t="s">
        <v>509</v>
      </c>
    </row>
    <row r="16" spans="1:25" s="15" customFormat="1" ht="15" customHeight="1" x14ac:dyDescent="0.25">
      <c r="A16" s="42" t="s">
        <v>492</v>
      </c>
      <c r="B16" s="49"/>
      <c r="C16" s="43">
        <v>3.75</v>
      </c>
      <c r="D16" s="49"/>
      <c r="E16" s="85"/>
      <c r="F16" s="86"/>
      <c r="G16" s="87"/>
      <c r="H16" s="179"/>
      <c r="I16" s="182"/>
      <c r="K16" s="44"/>
      <c r="L16" s="39">
        <v>3.75</v>
      </c>
      <c r="M16" s="39"/>
      <c r="N16" s="8"/>
      <c r="O16" s="304">
        <v>39</v>
      </c>
      <c r="Q16" s="23"/>
      <c r="R16" s="23"/>
      <c r="S16" s="46" t="s">
        <v>78</v>
      </c>
    </row>
    <row r="17" spans="1:25" s="15" customFormat="1" ht="15" customHeight="1" x14ac:dyDescent="0.25">
      <c r="A17" s="42" t="s">
        <v>493</v>
      </c>
      <c r="B17" s="49"/>
      <c r="C17" s="43">
        <v>2</v>
      </c>
      <c r="D17" s="49"/>
      <c r="E17" s="85"/>
      <c r="F17" s="86"/>
      <c r="G17" s="87"/>
      <c r="H17" s="179"/>
      <c r="I17" s="182"/>
      <c r="K17" s="44"/>
      <c r="L17" s="39">
        <v>2</v>
      </c>
      <c r="M17" s="39"/>
      <c r="N17" s="8"/>
      <c r="O17" s="304">
        <v>44</v>
      </c>
      <c r="Q17" s="23"/>
      <c r="R17" s="23"/>
      <c r="S17" s="46" t="s">
        <v>78</v>
      </c>
    </row>
    <row r="18" spans="1:25" s="15" customFormat="1" ht="15" customHeight="1" x14ac:dyDescent="0.25">
      <c r="A18" s="42" t="s">
        <v>494</v>
      </c>
      <c r="B18" s="49"/>
      <c r="C18" s="43">
        <v>3.75</v>
      </c>
      <c r="D18" s="49"/>
      <c r="E18" s="85"/>
      <c r="F18" s="86"/>
      <c r="G18" s="87"/>
      <c r="H18" s="179"/>
      <c r="I18" s="182"/>
      <c r="K18" s="44"/>
      <c r="L18" s="39">
        <v>3.75</v>
      </c>
      <c r="M18" s="39"/>
      <c r="N18" s="8"/>
      <c r="O18" s="304"/>
      <c r="Q18" s="114" t="s">
        <v>135</v>
      </c>
      <c r="R18" s="114"/>
      <c r="S18" s="46" t="s">
        <v>503</v>
      </c>
    </row>
    <row r="19" spans="1:25" s="15" customFormat="1" ht="15" customHeight="1" x14ac:dyDescent="0.25">
      <c r="A19" s="42" t="s">
        <v>163</v>
      </c>
      <c r="B19" s="49"/>
      <c r="C19" s="43">
        <v>3.5</v>
      </c>
      <c r="D19" s="49"/>
      <c r="E19" s="85"/>
      <c r="F19" s="86"/>
      <c r="G19" s="87"/>
      <c r="H19" s="179"/>
      <c r="I19" s="182"/>
      <c r="K19" s="44"/>
      <c r="L19" s="39">
        <v>3.5</v>
      </c>
      <c r="M19" s="39"/>
      <c r="N19" s="8"/>
      <c r="O19" s="304">
        <v>45</v>
      </c>
      <c r="Q19" s="23"/>
      <c r="R19" s="23"/>
      <c r="S19" s="46" t="s">
        <v>508</v>
      </c>
    </row>
    <row r="20" spans="1:25" ht="15" customHeight="1" x14ac:dyDescent="0.25">
      <c r="A20" s="42" t="s">
        <v>319</v>
      </c>
      <c r="B20" s="7"/>
      <c r="C20" s="43">
        <v>1</v>
      </c>
      <c r="D20" s="7"/>
      <c r="E20" s="85"/>
      <c r="F20" s="86"/>
      <c r="G20" s="87"/>
      <c r="H20" s="179"/>
      <c r="I20" s="182"/>
      <c r="K20" s="44"/>
      <c r="L20" s="39"/>
      <c r="M20" s="39">
        <v>1</v>
      </c>
      <c r="N20" s="8"/>
      <c r="O20" s="313">
        <v>53</v>
      </c>
      <c r="Q20" s="23"/>
      <c r="R20" s="23"/>
      <c r="S20" s="46"/>
    </row>
    <row r="21" spans="1:25" ht="15" customHeight="1" x14ac:dyDescent="0.25">
      <c r="A21" s="42" t="s">
        <v>90</v>
      </c>
      <c r="B21" s="7"/>
      <c r="C21" s="43">
        <v>16</v>
      </c>
      <c r="D21" s="7"/>
      <c r="E21" s="85"/>
      <c r="F21" s="86"/>
      <c r="G21" s="87"/>
      <c r="H21" s="179"/>
      <c r="I21" s="182"/>
      <c r="K21" s="44"/>
      <c r="L21" s="39">
        <v>16</v>
      </c>
      <c r="M21" s="39"/>
      <c r="N21" s="8"/>
      <c r="O21" s="313"/>
      <c r="Q21" s="23"/>
      <c r="R21" s="23"/>
      <c r="S21" s="46"/>
    </row>
    <row r="22" spans="1:25" s="15" customFormat="1" ht="15" customHeight="1" x14ac:dyDescent="0.25">
      <c r="A22" s="16" t="s">
        <v>5</v>
      </c>
      <c r="C22" s="43">
        <f>SUM(C8:C21)</f>
        <v>54.5</v>
      </c>
      <c r="E22" s="36">
        <f>SUM(E8:E21)</f>
        <v>0</v>
      </c>
      <c r="F22" s="37">
        <f>SUM(F8:F21)</f>
        <v>0</v>
      </c>
      <c r="G22" s="38">
        <f>SUM(G8:G21)</f>
        <v>0</v>
      </c>
      <c r="H22" s="186">
        <f>SUM(H8:H21)</f>
        <v>0</v>
      </c>
      <c r="I22" s="187">
        <f>SUM(I8:I21)</f>
        <v>0</v>
      </c>
      <c r="K22" s="39">
        <f>SUM(K8:K21)</f>
        <v>2.5</v>
      </c>
      <c r="L22" s="39">
        <f>SUM(L8:L21)</f>
        <v>51</v>
      </c>
      <c r="M22" s="39">
        <f>SUM(M8:M21)</f>
        <v>1</v>
      </c>
      <c r="N22" s="8"/>
      <c r="O22" s="19"/>
      <c r="P22" s="9"/>
      <c r="Q22" s="9"/>
      <c r="R22" s="9"/>
      <c r="S22" s="82"/>
    </row>
    <row r="23" spans="1:25" s="9" customFormat="1" ht="9.75" customHeight="1" x14ac:dyDescent="0.25">
      <c r="C23" s="22"/>
      <c r="E23" s="19"/>
      <c r="F23" s="19"/>
      <c r="G23" s="19"/>
      <c r="H23" s="19"/>
      <c r="I23" s="19"/>
      <c r="K23" s="19"/>
      <c r="L23" s="19"/>
      <c r="M23" s="19"/>
      <c r="O23" s="19"/>
      <c r="S23" s="82"/>
    </row>
    <row r="24" spans="1:25" s="1" customFormat="1" ht="15" customHeight="1" x14ac:dyDescent="0.25">
      <c r="A24" s="390" t="s">
        <v>192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</row>
    <row r="25" spans="1:25" s="9" customFormat="1" ht="8.25" customHeight="1" x14ac:dyDescent="0.25">
      <c r="C25" s="22"/>
      <c r="E25" s="19"/>
      <c r="F25" s="19"/>
      <c r="G25" s="19"/>
      <c r="H25" s="19"/>
      <c r="I25" s="19"/>
      <c r="K25" s="19"/>
      <c r="L25" s="19"/>
      <c r="M25" s="19"/>
      <c r="O25" s="19"/>
      <c r="S25" s="82"/>
    </row>
    <row r="26" spans="1:25" s="15" customFormat="1" ht="15" customHeight="1" x14ac:dyDescent="0.25">
      <c r="A26" s="333" t="s">
        <v>12</v>
      </c>
      <c r="B26" s="13"/>
      <c r="C26" s="329" t="s">
        <v>0</v>
      </c>
      <c r="D26" s="13"/>
      <c r="E26" s="326" t="s">
        <v>1</v>
      </c>
      <c r="F26" s="326"/>
      <c r="G26" s="326"/>
      <c r="H26" s="326"/>
      <c r="I26" s="326"/>
      <c r="J26" s="52"/>
      <c r="K26" s="326" t="s">
        <v>2</v>
      </c>
      <c r="L26" s="326"/>
      <c r="M26" s="326"/>
      <c r="N26" s="5"/>
      <c r="O26" s="343" t="s">
        <v>8</v>
      </c>
      <c r="Q26" s="352" t="s">
        <v>96</v>
      </c>
      <c r="R26" s="391" t="s">
        <v>184</v>
      </c>
      <c r="S26" s="352" t="s">
        <v>55</v>
      </c>
    </row>
    <row r="27" spans="1:25" s="15" customFormat="1" ht="15" customHeight="1" x14ac:dyDescent="0.25">
      <c r="A27" s="375"/>
      <c r="B27" s="13"/>
      <c r="C27" s="332"/>
      <c r="D27" s="13"/>
      <c r="E27" s="115">
        <v>3</v>
      </c>
      <c r="F27" s="116">
        <v>4</v>
      </c>
      <c r="G27" s="117">
        <v>5</v>
      </c>
      <c r="H27" s="193">
        <v>6</v>
      </c>
      <c r="I27" s="195">
        <v>7</v>
      </c>
      <c r="J27" s="52"/>
      <c r="K27" s="118" t="s">
        <v>3</v>
      </c>
      <c r="L27" s="118" t="s">
        <v>4</v>
      </c>
      <c r="M27" s="118" t="s">
        <v>51</v>
      </c>
      <c r="N27" s="5"/>
      <c r="O27" s="344"/>
      <c r="Q27" s="352"/>
      <c r="R27" s="392"/>
      <c r="S27" s="328"/>
      <c r="Y27" s="9"/>
    </row>
    <row r="28" spans="1:25" s="15" customFormat="1" ht="15" customHeight="1" x14ac:dyDescent="0.25">
      <c r="A28" s="149" t="s">
        <v>164</v>
      </c>
      <c r="B28" s="128"/>
      <c r="C28" s="48"/>
      <c r="D28" s="128"/>
      <c r="E28" s="33"/>
      <c r="F28" s="34"/>
      <c r="G28" s="35"/>
      <c r="H28" s="178"/>
      <c r="I28" s="181"/>
      <c r="J28" s="114"/>
      <c r="K28" s="32"/>
      <c r="L28" s="32"/>
      <c r="M28" s="32"/>
      <c r="N28" s="32"/>
      <c r="O28" s="304">
        <v>56</v>
      </c>
      <c r="P28" s="23"/>
      <c r="Q28" s="112"/>
      <c r="R28" s="103"/>
      <c r="S28" s="46"/>
      <c r="Y28" s="9"/>
    </row>
    <row r="29" spans="1:25" s="15" customFormat="1" ht="15" customHeight="1" x14ac:dyDescent="0.25">
      <c r="A29" s="119" t="s">
        <v>35</v>
      </c>
      <c r="B29" s="49"/>
      <c r="C29" s="120"/>
      <c r="D29" s="49"/>
      <c r="E29" s="121"/>
      <c r="F29" s="122"/>
      <c r="G29" s="123"/>
      <c r="H29" s="194"/>
      <c r="I29" s="196"/>
      <c r="K29" s="124"/>
      <c r="L29" s="125"/>
      <c r="M29" s="125"/>
      <c r="N29" s="8"/>
      <c r="O29" s="303">
        <v>58</v>
      </c>
      <c r="Q29" s="129"/>
      <c r="R29" s="103"/>
      <c r="S29" s="127"/>
    </row>
    <row r="30" spans="1:25" s="15" customFormat="1" ht="15" customHeight="1" x14ac:dyDescent="0.25">
      <c r="A30" s="42" t="s">
        <v>36</v>
      </c>
      <c r="B30" s="49"/>
      <c r="C30" s="43">
        <v>1</v>
      </c>
      <c r="D30" s="49"/>
      <c r="E30" s="85"/>
      <c r="F30" s="86"/>
      <c r="G30" s="87"/>
      <c r="H30" s="179"/>
      <c r="I30" s="182"/>
      <c r="K30" s="44">
        <v>1</v>
      </c>
      <c r="L30" s="39"/>
      <c r="M30" s="39"/>
      <c r="N30" s="8"/>
      <c r="O30" s="304">
        <v>59</v>
      </c>
      <c r="Q30" s="23"/>
      <c r="R30" s="103"/>
      <c r="S30" s="23"/>
    </row>
    <row r="31" spans="1:25" s="15" customFormat="1" ht="15" customHeight="1" x14ac:dyDescent="0.25">
      <c r="A31" s="42" t="s">
        <v>165</v>
      </c>
      <c r="B31" s="49"/>
      <c r="C31" s="43">
        <v>1.25</v>
      </c>
      <c r="D31" s="49"/>
      <c r="E31" s="85"/>
      <c r="F31" s="86"/>
      <c r="G31" s="87"/>
      <c r="H31" s="179"/>
      <c r="I31" s="182"/>
      <c r="K31" s="44">
        <v>1.25</v>
      </c>
      <c r="L31" s="39"/>
      <c r="M31" s="39"/>
      <c r="N31" s="8"/>
      <c r="O31" s="304">
        <v>62</v>
      </c>
      <c r="Q31" s="23"/>
      <c r="R31" s="23"/>
      <c r="S31" s="23"/>
    </row>
    <row r="32" spans="1:25" s="15" customFormat="1" ht="15" customHeight="1" x14ac:dyDescent="0.25">
      <c r="A32" s="106" t="s">
        <v>37</v>
      </c>
      <c r="B32" s="49"/>
      <c r="C32" s="43"/>
      <c r="D32" s="49"/>
      <c r="E32" s="85"/>
      <c r="F32" s="86"/>
      <c r="G32" s="87"/>
      <c r="H32" s="179"/>
      <c r="I32" s="182"/>
      <c r="K32" s="44"/>
      <c r="L32" s="39"/>
      <c r="M32" s="39"/>
      <c r="N32" s="8"/>
      <c r="O32" s="304">
        <v>64</v>
      </c>
      <c r="Q32" s="23"/>
      <c r="R32" s="23"/>
      <c r="S32" s="46"/>
    </row>
    <row r="33" spans="1:19" s="15" customFormat="1" ht="15" customHeight="1" x14ac:dyDescent="0.25">
      <c r="A33" s="42" t="s">
        <v>495</v>
      </c>
      <c r="B33" s="49"/>
      <c r="C33" s="43">
        <v>5.25</v>
      </c>
      <c r="D33" s="49"/>
      <c r="E33" s="85"/>
      <c r="F33" s="86"/>
      <c r="G33" s="87"/>
      <c r="H33" s="179"/>
      <c r="I33" s="182"/>
      <c r="K33" s="44"/>
      <c r="L33" s="39">
        <v>5.25</v>
      </c>
      <c r="M33" s="39"/>
      <c r="N33" s="8"/>
      <c r="O33" s="304">
        <v>65</v>
      </c>
      <c r="Q33" s="23"/>
      <c r="R33" s="23"/>
      <c r="S33" s="46" t="s">
        <v>510</v>
      </c>
    </row>
    <row r="34" spans="1:19" s="15" customFormat="1" ht="15" customHeight="1" x14ac:dyDescent="0.25">
      <c r="A34" s="42" t="s">
        <v>496</v>
      </c>
      <c r="B34" s="49"/>
      <c r="C34" s="43">
        <v>3</v>
      </c>
      <c r="D34" s="49"/>
      <c r="E34" s="85"/>
      <c r="F34" s="86"/>
      <c r="G34" s="87"/>
      <c r="H34" s="179"/>
      <c r="I34" s="182"/>
      <c r="K34" s="44"/>
      <c r="L34" s="39">
        <v>3</v>
      </c>
      <c r="M34" s="39"/>
      <c r="N34" s="8"/>
      <c r="O34" s="304">
        <v>73</v>
      </c>
      <c r="Q34" s="23"/>
      <c r="R34" s="23"/>
      <c r="S34" s="46" t="s">
        <v>510</v>
      </c>
    </row>
    <row r="35" spans="1:19" s="15" customFormat="1" ht="15" customHeight="1" x14ac:dyDescent="0.25">
      <c r="A35" s="42" t="s">
        <v>497</v>
      </c>
      <c r="B35" s="49"/>
      <c r="C35" s="43">
        <v>2.5</v>
      </c>
      <c r="D35" s="49"/>
      <c r="E35" s="85"/>
      <c r="F35" s="86"/>
      <c r="G35" s="87"/>
      <c r="H35" s="179"/>
      <c r="I35" s="182"/>
      <c r="K35" s="44"/>
      <c r="L35" s="39">
        <v>2.5</v>
      </c>
      <c r="M35" s="39"/>
      <c r="N35" s="8"/>
      <c r="O35" s="304"/>
      <c r="Q35" s="114" t="s">
        <v>135</v>
      </c>
      <c r="R35" s="61"/>
      <c r="S35" s="46" t="s">
        <v>510</v>
      </c>
    </row>
    <row r="36" spans="1:19" s="15" customFormat="1" ht="15" customHeight="1" x14ac:dyDescent="0.25">
      <c r="A36" s="42" t="s">
        <v>498</v>
      </c>
      <c r="B36" s="49"/>
      <c r="C36" s="43">
        <v>2.5</v>
      </c>
      <c r="D36" s="49"/>
      <c r="E36" s="85"/>
      <c r="F36" s="86"/>
      <c r="G36" s="87"/>
      <c r="H36" s="179"/>
      <c r="I36" s="182"/>
      <c r="K36" s="44"/>
      <c r="L36" s="39">
        <v>2.5</v>
      </c>
      <c r="M36" s="39"/>
      <c r="N36" s="8"/>
      <c r="O36" s="304">
        <v>79</v>
      </c>
      <c r="Q36" s="61"/>
      <c r="R36" s="61"/>
      <c r="S36" s="46" t="s">
        <v>510</v>
      </c>
    </row>
    <row r="37" spans="1:19" s="15" customFormat="1" ht="15" customHeight="1" x14ac:dyDescent="0.25">
      <c r="A37" s="42" t="s">
        <v>499</v>
      </c>
      <c r="B37" s="49"/>
      <c r="C37" s="43">
        <v>3</v>
      </c>
      <c r="D37" s="49"/>
      <c r="E37" s="85"/>
      <c r="F37" s="86"/>
      <c r="G37" s="87"/>
      <c r="H37" s="179"/>
      <c r="I37" s="182"/>
      <c r="K37" s="44"/>
      <c r="L37" s="39">
        <v>3</v>
      </c>
      <c r="M37" s="39"/>
      <c r="N37" s="8"/>
      <c r="O37" s="304">
        <v>87</v>
      </c>
      <c r="Q37" s="23"/>
      <c r="R37" s="23"/>
      <c r="S37" s="46" t="s">
        <v>510</v>
      </c>
    </row>
    <row r="38" spans="1:19" s="15" customFormat="1" ht="15" customHeight="1" x14ac:dyDescent="0.25">
      <c r="A38" s="42" t="s">
        <v>500</v>
      </c>
      <c r="B38" s="49"/>
      <c r="C38" s="43">
        <v>3.5</v>
      </c>
      <c r="D38" s="49"/>
      <c r="E38" s="85"/>
      <c r="F38" s="86"/>
      <c r="G38" s="87"/>
      <c r="H38" s="179"/>
      <c r="I38" s="182"/>
      <c r="K38" s="44"/>
      <c r="L38" s="39">
        <v>3.5</v>
      </c>
      <c r="M38" s="39"/>
      <c r="N38" s="8"/>
      <c r="O38" s="304">
        <v>88</v>
      </c>
      <c r="Q38" s="23"/>
      <c r="R38" s="23"/>
      <c r="S38" s="46" t="s">
        <v>510</v>
      </c>
    </row>
    <row r="39" spans="1:19" ht="15" customHeight="1" x14ac:dyDescent="0.25">
      <c r="A39" s="42" t="s">
        <v>319</v>
      </c>
      <c r="B39" s="7"/>
      <c r="C39" s="43">
        <v>1</v>
      </c>
      <c r="D39" s="7"/>
      <c r="E39" s="85"/>
      <c r="F39" s="86"/>
      <c r="G39" s="87"/>
      <c r="H39" s="179"/>
      <c r="I39" s="182"/>
      <c r="K39" s="44"/>
      <c r="L39" s="39"/>
      <c r="M39" s="39">
        <v>1</v>
      </c>
      <c r="N39" s="8"/>
      <c r="O39" s="313">
        <v>90</v>
      </c>
      <c r="Q39" s="23"/>
      <c r="R39" s="23"/>
      <c r="S39" s="46"/>
    </row>
    <row r="40" spans="1:19" ht="15" customHeight="1" x14ac:dyDescent="0.25">
      <c r="A40" s="42" t="s">
        <v>90</v>
      </c>
      <c r="B40" s="7"/>
      <c r="C40" s="43">
        <v>8</v>
      </c>
      <c r="D40" s="7"/>
      <c r="E40" s="85"/>
      <c r="F40" s="86"/>
      <c r="G40" s="87"/>
      <c r="H40" s="179"/>
      <c r="I40" s="182"/>
      <c r="K40" s="44"/>
      <c r="L40" s="39">
        <v>8</v>
      </c>
      <c r="M40" s="39"/>
      <c r="N40" s="8"/>
      <c r="O40" s="313"/>
      <c r="Q40" s="23"/>
      <c r="R40" s="23"/>
      <c r="S40" s="46"/>
    </row>
    <row r="41" spans="1:19" s="15" customFormat="1" ht="15" customHeight="1" x14ac:dyDescent="0.25">
      <c r="A41" s="16" t="s">
        <v>5</v>
      </c>
      <c r="C41" s="43">
        <f>SUM(C29:C40)</f>
        <v>31</v>
      </c>
      <c r="E41" s="36">
        <f>SUM(E29:E40)</f>
        <v>0</v>
      </c>
      <c r="F41" s="37">
        <f>SUM(F29:F40)</f>
        <v>0</v>
      </c>
      <c r="G41" s="38">
        <f>SUM(G29:G40)</f>
        <v>0</v>
      </c>
      <c r="H41" s="186">
        <f>SUM(H29:H40)</f>
        <v>0</v>
      </c>
      <c r="I41" s="187">
        <f>SUM(I29:I40)</f>
        <v>0</v>
      </c>
      <c r="K41" s="39">
        <f>SUM(K29:K40)</f>
        <v>2.25</v>
      </c>
      <c r="L41" s="39">
        <f>SUM(L29:L40)</f>
        <v>27.75</v>
      </c>
      <c r="M41" s="39">
        <f>SUM(M29:M40)</f>
        <v>1</v>
      </c>
      <c r="N41" s="8"/>
      <c r="O41" s="80"/>
      <c r="P41" s="9"/>
      <c r="Q41" s="9"/>
      <c r="R41" s="9"/>
      <c r="S41" s="82"/>
    </row>
    <row r="42" spans="1:19" s="9" customFormat="1" ht="15" customHeight="1" x14ac:dyDescent="0.25">
      <c r="C42" s="22"/>
      <c r="E42" s="19"/>
      <c r="F42" s="19"/>
      <c r="G42" s="19"/>
      <c r="H42" s="19"/>
      <c r="I42" s="19"/>
      <c r="K42" s="19"/>
      <c r="L42" s="19"/>
      <c r="M42" s="19"/>
      <c r="O42" s="19"/>
      <c r="S42" s="82"/>
    </row>
    <row r="43" spans="1:19" ht="15" customHeight="1" x14ac:dyDescent="0.25">
      <c r="A43" s="24"/>
      <c r="C43" s="6"/>
      <c r="E43" s="6"/>
      <c r="F43" s="6"/>
      <c r="G43" s="6"/>
      <c r="H43" s="6"/>
      <c r="I43" s="6"/>
      <c r="K43" s="22"/>
      <c r="L43" s="22"/>
      <c r="M43" s="22"/>
      <c r="N43" s="8"/>
      <c r="O43" s="19"/>
    </row>
    <row r="44" spans="1:19" ht="15" customHeight="1" x14ac:dyDescent="0.25">
      <c r="A44" s="24"/>
      <c r="C44" s="6"/>
      <c r="E44" s="6"/>
      <c r="F44" s="6"/>
      <c r="G44" s="6"/>
      <c r="H44" s="6"/>
      <c r="I44" s="6"/>
      <c r="K44" s="22"/>
      <c r="L44" s="22"/>
      <c r="M44" s="22"/>
      <c r="N44" s="8"/>
      <c r="O44" s="19"/>
    </row>
    <row r="45" spans="1:19" s="1" customFormat="1" ht="15" customHeight="1" x14ac:dyDescent="0.25">
      <c r="A45" s="390" t="s">
        <v>232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</row>
    <row r="47" spans="1:19" ht="15" customHeight="1" x14ac:dyDescent="0.25">
      <c r="A47" s="13"/>
      <c r="C47" s="329" t="s">
        <v>0</v>
      </c>
      <c r="D47" s="3"/>
      <c r="E47" s="326" t="s">
        <v>1</v>
      </c>
      <c r="F47" s="326"/>
      <c r="G47" s="326"/>
      <c r="H47" s="326"/>
      <c r="I47" s="326"/>
      <c r="J47" s="4"/>
      <c r="K47" s="326" t="s">
        <v>2</v>
      </c>
      <c r="L47" s="326"/>
      <c r="M47" s="326"/>
      <c r="N47" s="5"/>
      <c r="O47" s="14"/>
      <c r="S47" s="28"/>
    </row>
    <row r="48" spans="1:19" ht="15" customHeight="1" x14ac:dyDescent="0.25">
      <c r="A48" s="15"/>
      <c r="C48" s="332"/>
      <c r="D48" s="3"/>
      <c r="E48" s="33">
        <v>3</v>
      </c>
      <c r="F48" s="34">
        <v>4</v>
      </c>
      <c r="G48" s="35">
        <v>5</v>
      </c>
      <c r="H48" s="178">
        <v>6</v>
      </c>
      <c r="I48" s="181">
        <v>7</v>
      </c>
      <c r="J48" s="4"/>
      <c r="K48" s="32" t="s">
        <v>3</v>
      </c>
      <c r="L48" s="32" t="s">
        <v>4</v>
      </c>
      <c r="M48" s="32" t="s">
        <v>51</v>
      </c>
      <c r="N48" s="5"/>
      <c r="O48" s="14"/>
      <c r="S48" s="29"/>
    </row>
    <row r="49" spans="1:19" ht="15" customHeight="1" x14ac:dyDescent="0.25">
      <c r="A49" s="16" t="s">
        <v>6</v>
      </c>
      <c r="C49" s="48">
        <f>C22+C41</f>
        <v>85.5</v>
      </c>
      <c r="E49" s="57">
        <f>E22+E41</f>
        <v>0</v>
      </c>
      <c r="F49" s="58">
        <f>F22+F41</f>
        <v>0</v>
      </c>
      <c r="G49" s="59">
        <f>G22+G41</f>
        <v>0</v>
      </c>
      <c r="H49" s="185">
        <f>H22+H41</f>
        <v>0</v>
      </c>
      <c r="I49" s="184">
        <f>I22+I41</f>
        <v>0</v>
      </c>
      <c r="K49" s="32">
        <f>K22+K41</f>
        <v>4.75</v>
      </c>
      <c r="L49" s="32">
        <f>L22+L41</f>
        <v>78.75</v>
      </c>
      <c r="M49" s="32">
        <f>M22+M41</f>
        <v>2</v>
      </c>
      <c r="N49" s="5"/>
      <c r="O49" s="14"/>
      <c r="S49" s="30"/>
    </row>
    <row r="51" spans="1:19" ht="15" customHeight="1" x14ac:dyDescent="0.25">
      <c r="A51" s="140" t="s">
        <v>7</v>
      </c>
      <c r="E51" s="393" t="s">
        <v>19</v>
      </c>
      <c r="F51" s="393"/>
      <c r="G51" s="393"/>
      <c r="H51" s="393"/>
      <c r="I51" s="393"/>
    </row>
    <row r="52" spans="1:19" ht="15" customHeight="1" x14ac:dyDescent="0.25">
      <c r="A52" s="23" t="s">
        <v>189</v>
      </c>
      <c r="E52" s="325">
        <f>C22</f>
        <v>54.5</v>
      </c>
      <c r="F52" s="325"/>
      <c r="G52" s="325"/>
      <c r="H52" s="325"/>
      <c r="I52" s="325"/>
    </row>
    <row r="53" spans="1:19" ht="15" customHeight="1" x14ac:dyDescent="0.25">
      <c r="A53" s="23" t="s">
        <v>190</v>
      </c>
      <c r="E53" s="325">
        <f>C41</f>
        <v>31</v>
      </c>
      <c r="F53" s="325"/>
      <c r="G53" s="325"/>
      <c r="H53" s="325"/>
      <c r="I53" s="325"/>
    </row>
    <row r="54" spans="1:19" ht="15" customHeight="1" x14ac:dyDescent="0.25">
      <c r="A54" s="60" t="s">
        <v>6</v>
      </c>
      <c r="E54" s="326">
        <f>SUM(E52:G53)</f>
        <v>85.5</v>
      </c>
      <c r="F54" s="326"/>
      <c r="G54" s="326"/>
      <c r="H54" s="326"/>
      <c r="I54" s="326"/>
    </row>
  </sheetData>
  <mergeCells count="27">
    <mergeCell ref="E54:I54"/>
    <mergeCell ref="E5:I5"/>
    <mergeCell ref="E26:I26"/>
    <mergeCell ref="E47:I47"/>
    <mergeCell ref="E51:I51"/>
    <mergeCell ref="E52:I52"/>
    <mergeCell ref="E53:I53"/>
    <mergeCell ref="A3:S3"/>
    <mergeCell ref="A1:S1"/>
    <mergeCell ref="A45:S45"/>
    <mergeCell ref="A26:A27"/>
    <mergeCell ref="Q5:Q6"/>
    <mergeCell ref="A5:A6"/>
    <mergeCell ref="S26:S27"/>
    <mergeCell ref="K26:M26"/>
    <mergeCell ref="K5:M5"/>
    <mergeCell ref="O26:O27"/>
    <mergeCell ref="C47:C48"/>
    <mergeCell ref="K47:M47"/>
    <mergeCell ref="Q26:Q27"/>
    <mergeCell ref="S5:S6"/>
    <mergeCell ref="O5:O6"/>
    <mergeCell ref="C5:C6"/>
    <mergeCell ref="R5:R6"/>
    <mergeCell ref="R26:R27"/>
    <mergeCell ref="C26:C27"/>
    <mergeCell ref="A24:S24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theme="9" tint="-0.249977111117893"/>
    <pageSetUpPr fitToPage="1"/>
  </sheetPr>
  <dimension ref="A1:S85"/>
  <sheetViews>
    <sheetView topLeftCell="A13" zoomScaleNormal="100" workbookViewId="0">
      <selection activeCell="O26" sqref="O26:O29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94" t="s">
        <v>61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  <c r="S2" s="18"/>
    </row>
    <row r="3" spans="1:19" s="1" customFormat="1" ht="15" customHeight="1" x14ac:dyDescent="0.25">
      <c r="A3" s="395" t="s">
        <v>101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18"/>
    </row>
    <row r="5" spans="1:19" ht="15" customHeight="1" x14ac:dyDescent="0.25">
      <c r="A5" s="328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91" t="s">
        <v>96</v>
      </c>
      <c r="R5" s="353" t="s">
        <v>184</v>
      </c>
      <c r="S5" s="353" t="s">
        <v>55</v>
      </c>
    </row>
    <row r="6" spans="1:19" ht="15" customHeight="1" x14ac:dyDescent="0.25">
      <c r="A6" s="32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92"/>
      <c r="R6" s="354"/>
      <c r="S6" s="354"/>
    </row>
    <row r="7" spans="1:19" ht="15" customHeight="1" x14ac:dyDescent="0.25">
      <c r="A7" s="153" t="s">
        <v>236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3</v>
      </c>
      <c r="P7" s="8"/>
      <c r="Q7" s="103"/>
      <c r="R7" s="172"/>
      <c r="S7" s="138"/>
    </row>
    <row r="8" spans="1:19" ht="15" customHeight="1" x14ac:dyDescent="0.25">
      <c r="A8" s="106" t="s">
        <v>237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4">
        <v>4</v>
      </c>
      <c r="P8" s="8"/>
      <c r="Q8" s="103"/>
      <c r="R8" s="23"/>
      <c r="S8" s="46"/>
    </row>
    <row r="9" spans="1:19" ht="15" customHeight="1" x14ac:dyDescent="0.25">
      <c r="A9" s="106" t="s">
        <v>239</v>
      </c>
      <c r="B9" s="7"/>
      <c r="C9" s="43">
        <v>1</v>
      </c>
      <c r="D9" s="7"/>
      <c r="E9" s="85"/>
      <c r="F9" s="86"/>
      <c r="G9" s="87"/>
      <c r="H9" s="179"/>
      <c r="I9" s="182"/>
      <c r="K9" s="44">
        <v>1</v>
      </c>
      <c r="L9" s="39"/>
      <c r="M9" s="39"/>
      <c r="N9" s="8"/>
      <c r="O9" s="304">
        <v>6</v>
      </c>
      <c r="P9" s="8"/>
      <c r="Q9" s="103"/>
      <c r="R9" s="23"/>
      <c r="S9" s="23"/>
    </row>
    <row r="10" spans="1:19" ht="15" customHeight="1" x14ac:dyDescent="0.25">
      <c r="A10" s="106" t="s">
        <v>238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18</v>
      </c>
      <c r="P10" s="8"/>
      <c r="Q10" s="103"/>
      <c r="R10" s="23"/>
      <c r="S10" s="23"/>
    </row>
    <row r="11" spans="1:19" ht="15" customHeight="1" x14ac:dyDescent="0.25">
      <c r="A11" s="106" t="s">
        <v>240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/>
      <c r="O11" s="304">
        <v>24</v>
      </c>
      <c r="P11" s="8"/>
      <c r="Q11" s="103"/>
      <c r="R11" s="23"/>
      <c r="S11" s="23"/>
    </row>
    <row r="12" spans="1:19" ht="15" customHeight="1" x14ac:dyDescent="0.25">
      <c r="A12" s="106" t="s">
        <v>241</v>
      </c>
      <c r="B12" s="7"/>
      <c r="C12" s="43">
        <v>0.5</v>
      </c>
      <c r="D12" s="7"/>
      <c r="E12" s="85"/>
      <c r="F12" s="86"/>
      <c r="G12" s="87"/>
      <c r="H12" s="179"/>
      <c r="I12" s="182"/>
      <c r="K12" s="44">
        <v>0.5</v>
      </c>
      <c r="L12" s="39"/>
      <c r="M12" s="39"/>
      <c r="N12" s="8"/>
      <c r="O12" s="304">
        <v>26</v>
      </c>
      <c r="P12" s="8"/>
      <c r="Q12" s="103"/>
      <c r="R12" s="23"/>
      <c r="S12" s="23"/>
    </row>
    <row r="13" spans="1:19" ht="15" customHeight="1" x14ac:dyDescent="0.25">
      <c r="A13" s="106" t="s">
        <v>242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29</v>
      </c>
      <c r="P13" s="8"/>
      <c r="Q13" s="103"/>
      <c r="R13" s="23"/>
      <c r="S13" s="23"/>
    </row>
    <row r="14" spans="1:19" ht="15" customHeight="1" x14ac:dyDescent="0.25">
      <c r="A14" s="106" t="s">
        <v>243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4">
        <v>31</v>
      </c>
      <c r="P14" s="8"/>
      <c r="Q14" s="103"/>
      <c r="R14" s="23"/>
      <c r="S14" s="23"/>
    </row>
    <row r="15" spans="1:19" ht="15" customHeight="1" x14ac:dyDescent="0.25">
      <c r="A15" s="106" t="s">
        <v>244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32</v>
      </c>
      <c r="P15" s="8"/>
      <c r="Q15" s="103"/>
      <c r="R15" s="23"/>
      <c r="S15" s="23"/>
    </row>
    <row r="16" spans="1:19" ht="15" customHeight="1" x14ac:dyDescent="0.25">
      <c r="A16" s="42" t="s">
        <v>318</v>
      </c>
      <c r="B16" s="7"/>
      <c r="C16" s="43">
        <v>0.5</v>
      </c>
      <c r="D16" s="7"/>
      <c r="E16" s="85"/>
      <c r="F16" s="86"/>
      <c r="G16" s="87"/>
      <c r="H16" s="179"/>
      <c r="I16" s="182"/>
      <c r="K16" s="44">
        <v>0.5</v>
      </c>
      <c r="L16" s="39"/>
      <c r="M16" s="39"/>
      <c r="N16" s="8"/>
      <c r="O16" s="304">
        <v>36</v>
      </c>
      <c r="P16" s="8"/>
      <c r="Q16" s="103"/>
      <c r="R16" s="23"/>
      <c r="S16" s="23"/>
    </row>
    <row r="17" spans="1:19" ht="15" customHeight="1" x14ac:dyDescent="0.25">
      <c r="A17" s="42" t="s">
        <v>119</v>
      </c>
      <c r="B17" s="7"/>
      <c r="C17" s="43">
        <v>1</v>
      </c>
      <c r="D17" s="7"/>
      <c r="E17" s="85"/>
      <c r="F17" s="86"/>
      <c r="G17" s="87"/>
      <c r="H17" s="179"/>
      <c r="I17" s="182"/>
      <c r="K17" s="44"/>
      <c r="L17" s="39"/>
      <c r="M17" s="39">
        <v>1</v>
      </c>
      <c r="N17" s="8"/>
      <c r="O17" s="304">
        <v>34</v>
      </c>
      <c r="P17" s="8"/>
      <c r="Q17" s="103"/>
      <c r="R17" s="23"/>
      <c r="S17" s="23"/>
    </row>
    <row r="18" spans="1:19" ht="15" customHeight="1" x14ac:dyDescent="0.25">
      <c r="A18" s="24" t="s">
        <v>5</v>
      </c>
      <c r="C18" s="43">
        <f>SUM(C7:C17)</f>
        <v>6.5</v>
      </c>
      <c r="E18" s="36">
        <f>SUM(E7:E17)</f>
        <v>0</v>
      </c>
      <c r="F18" s="37">
        <f>SUM(F7:F17)</f>
        <v>0</v>
      </c>
      <c r="G18" s="38">
        <f>SUM(G7:G17)</f>
        <v>0</v>
      </c>
      <c r="H18" s="186">
        <f>SUM(H7:H17)</f>
        <v>0</v>
      </c>
      <c r="I18" s="187">
        <f>SUM(I7:I17)</f>
        <v>0</v>
      </c>
      <c r="K18" s="39">
        <f>SUM(K7:K17)</f>
        <v>5.5</v>
      </c>
      <c r="L18" s="39">
        <f>SUM(L7:L17)</f>
        <v>0</v>
      </c>
      <c r="M18" s="39">
        <f>SUM(M7:M17)</f>
        <v>1</v>
      </c>
      <c r="N18" s="8"/>
      <c r="O18" s="19"/>
      <c r="P18" s="8"/>
      <c r="Q18" s="8"/>
      <c r="R18" s="8"/>
      <c r="S18" s="19"/>
    </row>
    <row r="19" spans="1:19" s="1" customFormat="1" ht="15" customHeight="1" x14ac:dyDescent="0.25">
      <c r="A19" s="2"/>
      <c r="C19" s="17"/>
      <c r="E19" s="17"/>
      <c r="F19" s="17"/>
      <c r="G19" s="17"/>
      <c r="H19" s="17"/>
      <c r="I19" s="17"/>
      <c r="K19" s="17"/>
      <c r="L19" s="17"/>
      <c r="M19" s="17"/>
      <c r="O19" s="17"/>
    </row>
    <row r="20" spans="1:19" s="1" customFormat="1" ht="15" customHeight="1" x14ac:dyDescent="0.25">
      <c r="A20" s="395" t="s">
        <v>245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</row>
    <row r="21" spans="1:19" s="1" customFormat="1" ht="15" customHeight="1" x14ac:dyDescent="0.25">
      <c r="C21" s="17"/>
      <c r="E21" s="17"/>
      <c r="F21" s="17"/>
      <c r="G21" s="17"/>
      <c r="H21" s="17"/>
      <c r="I21" s="17"/>
      <c r="K21" s="17"/>
      <c r="L21" s="17"/>
      <c r="M21" s="17"/>
      <c r="O21" s="17"/>
    </row>
    <row r="22" spans="1:19" s="1" customFormat="1" ht="15" customHeight="1" x14ac:dyDescent="0.25">
      <c r="A22" s="394" t="s">
        <v>233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</row>
    <row r="23" spans="1:19" s="1" customFormat="1" ht="15" customHeight="1" x14ac:dyDescent="0.25">
      <c r="A23" s="2"/>
      <c r="B23" s="2"/>
      <c r="C23" s="18"/>
      <c r="D23" s="2"/>
      <c r="E23" s="18"/>
      <c r="F23" s="18"/>
      <c r="G23" s="18"/>
      <c r="H23" s="18"/>
      <c r="I23" s="18"/>
      <c r="J23" s="2"/>
      <c r="K23" s="18"/>
      <c r="L23" s="18"/>
      <c r="M23" s="18"/>
      <c r="N23" s="2"/>
      <c r="O23" s="18"/>
      <c r="P23" s="2"/>
      <c r="Q23" s="2"/>
      <c r="R23" s="2"/>
      <c r="S23" s="26"/>
    </row>
    <row r="24" spans="1:19" ht="15" customHeight="1" x14ac:dyDescent="0.25">
      <c r="A24" s="361" t="s">
        <v>12</v>
      </c>
      <c r="B24" s="3"/>
      <c r="C24" s="329" t="s">
        <v>0</v>
      </c>
      <c r="D24" s="3"/>
      <c r="E24" s="326" t="s">
        <v>1</v>
      </c>
      <c r="F24" s="326"/>
      <c r="G24" s="326"/>
      <c r="H24" s="326"/>
      <c r="I24" s="326"/>
      <c r="J24" s="4"/>
      <c r="K24" s="326" t="s">
        <v>2</v>
      </c>
      <c r="L24" s="326"/>
      <c r="M24" s="326"/>
      <c r="N24" s="5"/>
      <c r="O24" s="337" t="s">
        <v>8</v>
      </c>
      <c r="Q24" s="391" t="s">
        <v>96</v>
      </c>
      <c r="R24" s="352" t="s">
        <v>184</v>
      </c>
      <c r="S24" s="353" t="s">
        <v>55</v>
      </c>
    </row>
    <row r="25" spans="1:19" ht="15" customHeight="1" x14ac:dyDescent="0.25">
      <c r="A25" s="367"/>
      <c r="B25" s="3"/>
      <c r="C25" s="332"/>
      <c r="D25" s="3"/>
      <c r="E25" s="33">
        <v>3</v>
      </c>
      <c r="F25" s="34">
        <v>4</v>
      </c>
      <c r="G25" s="35">
        <v>5</v>
      </c>
      <c r="H25" s="178">
        <v>6</v>
      </c>
      <c r="I25" s="181">
        <v>7</v>
      </c>
      <c r="J25" s="4"/>
      <c r="K25" s="32" t="s">
        <v>3</v>
      </c>
      <c r="L25" s="32" t="s">
        <v>4</v>
      </c>
      <c r="M25" s="32" t="s">
        <v>51</v>
      </c>
      <c r="N25" s="5"/>
      <c r="O25" s="338"/>
      <c r="Q25" s="392"/>
      <c r="R25" s="352"/>
      <c r="S25" s="354"/>
    </row>
    <row r="26" spans="1:19" ht="15" customHeight="1" x14ac:dyDescent="0.25">
      <c r="A26" s="152" t="s">
        <v>246</v>
      </c>
      <c r="B26" s="3"/>
      <c r="C26" s="48"/>
      <c r="D26" s="3"/>
      <c r="E26" s="33"/>
      <c r="F26" s="34"/>
      <c r="G26" s="35"/>
      <c r="H26" s="178"/>
      <c r="I26" s="181"/>
      <c r="J26" s="4"/>
      <c r="K26" s="32"/>
      <c r="L26" s="32"/>
      <c r="M26" s="32"/>
      <c r="N26" s="5"/>
      <c r="O26" s="312">
        <v>44</v>
      </c>
      <c r="Q26" s="147"/>
      <c r="R26" s="145"/>
      <c r="S26" s="145"/>
    </row>
    <row r="27" spans="1:19" ht="15" customHeight="1" x14ac:dyDescent="0.25">
      <c r="A27" s="106" t="s">
        <v>28</v>
      </c>
      <c r="B27" s="7"/>
      <c r="C27" s="43">
        <v>1.75</v>
      </c>
      <c r="D27" s="7"/>
      <c r="E27" s="85"/>
      <c r="F27" s="86"/>
      <c r="G27" s="87"/>
      <c r="H27" s="179"/>
      <c r="I27" s="182"/>
      <c r="K27" s="44">
        <v>1.75</v>
      </c>
      <c r="L27" s="39"/>
      <c r="M27" s="39"/>
      <c r="N27" s="8"/>
      <c r="O27" s="304">
        <v>46</v>
      </c>
      <c r="Q27" s="23"/>
      <c r="R27" s="145"/>
      <c r="S27" s="145"/>
    </row>
    <row r="28" spans="1:19" ht="15" customHeight="1" x14ac:dyDescent="0.25">
      <c r="A28" s="106" t="s">
        <v>29</v>
      </c>
      <c r="B28" s="7"/>
      <c r="C28" s="43">
        <v>1.75</v>
      </c>
      <c r="D28" s="7"/>
      <c r="E28" s="85"/>
      <c r="F28" s="86"/>
      <c r="G28" s="87"/>
      <c r="H28" s="179"/>
      <c r="I28" s="182"/>
      <c r="K28" s="44">
        <v>1.75</v>
      </c>
      <c r="L28" s="39"/>
      <c r="M28" s="39"/>
      <c r="N28" s="8"/>
      <c r="O28" s="304">
        <v>50</v>
      </c>
      <c r="Q28" s="23"/>
      <c r="R28" s="145"/>
      <c r="S28" s="145"/>
    </row>
    <row r="29" spans="1:19" ht="15" customHeight="1" x14ac:dyDescent="0.25">
      <c r="A29" s="42" t="s">
        <v>319</v>
      </c>
      <c r="B29" s="7"/>
      <c r="C29" s="43">
        <v>1</v>
      </c>
      <c r="D29" s="7"/>
      <c r="E29" s="85"/>
      <c r="F29" s="86"/>
      <c r="G29" s="87"/>
      <c r="H29" s="179"/>
      <c r="I29" s="182"/>
      <c r="K29" s="44" t="s">
        <v>19</v>
      </c>
      <c r="L29" s="39"/>
      <c r="M29" s="39">
        <v>1</v>
      </c>
      <c r="N29" s="8"/>
      <c r="O29" s="304">
        <v>60</v>
      </c>
      <c r="Q29" s="23"/>
      <c r="R29" s="145"/>
      <c r="S29" s="145"/>
    </row>
    <row r="30" spans="1:19" ht="15" customHeight="1" x14ac:dyDescent="0.25">
      <c r="A30" s="24" t="s">
        <v>5</v>
      </c>
      <c r="C30" s="43">
        <f>SUM(C27:C29)</f>
        <v>4.5</v>
      </c>
      <c r="E30" s="36">
        <f>SUM(E27:E29)</f>
        <v>0</v>
      </c>
      <c r="F30" s="37">
        <f>SUM(F27:F29)</f>
        <v>0</v>
      </c>
      <c r="G30" s="38">
        <f>SUM(G27:G29)</f>
        <v>0</v>
      </c>
      <c r="H30" s="186">
        <f>SUM(H27:H29)</f>
        <v>0</v>
      </c>
      <c r="I30" s="187">
        <f>SUM(I27:I29)</f>
        <v>0</v>
      </c>
      <c r="K30" s="39">
        <f>SUM(K27:K29)</f>
        <v>3.5</v>
      </c>
      <c r="L30" s="39">
        <f>SUM(L27:L29)</f>
        <v>0</v>
      </c>
      <c r="M30" s="39">
        <f>SUM(M27:M29)</f>
        <v>1</v>
      </c>
      <c r="N30" s="8"/>
      <c r="O30" s="22"/>
    </row>
    <row r="32" spans="1:19" s="1" customFormat="1" ht="15" customHeight="1" x14ac:dyDescent="0.25">
      <c r="A32" s="394" t="s">
        <v>234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</row>
    <row r="33" spans="1:19" s="1" customFormat="1" ht="15" customHeight="1" x14ac:dyDescent="0.25">
      <c r="A33" s="2"/>
      <c r="B33" s="2"/>
      <c r="C33" s="18"/>
      <c r="D33" s="2"/>
      <c r="E33" s="18"/>
      <c r="F33" s="18"/>
      <c r="G33" s="18"/>
      <c r="H33" s="18"/>
      <c r="I33" s="18"/>
      <c r="J33" s="2"/>
      <c r="K33" s="18"/>
      <c r="L33" s="18"/>
      <c r="M33" s="18"/>
      <c r="N33" s="2"/>
      <c r="O33" s="18"/>
      <c r="P33" s="2"/>
      <c r="Q33" s="2"/>
      <c r="R33" s="2"/>
      <c r="S33" s="26"/>
    </row>
    <row r="34" spans="1:19" ht="15" customHeight="1" x14ac:dyDescent="0.25">
      <c r="A34" s="361" t="s">
        <v>12</v>
      </c>
      <c r="B34" s="3"/>
      <c r="C34" s="329" t="s">
        <v>0</v>
      </c>
      <c r="D34" s="3"/>
      <c r="E34" s="326" t="s">
        <v>1</v>
      </c>
      <c r="F34" s="326"/>
      <c r="G34" s="326"/>
      <c r="H34" s="326"/>
      <c r="I34" s="326"/>
      <c r="J34" s="4"/>
      <c r="K34" s="326" t="s">
        <v>2</v>
      </c>
      <c r="L34" s="326"/>
      <c r="M34" s="326"/>
      <c r="N34" s="5"/>
      <c r="O34" s="337" t="s">
        <v>8</v>
      </c>
      <c r="Q34" s="391" t="s">
        <v>96</v>
      </c>
      <c r="R34" s="352" t="s">
        <v>184</v>
      </c>
      <c r="S34" s="353" t="s">
        <v>55</v>
      </c>
    </row>
    <row r="35" spans="1:19" ht="15" customHeight="1" x14ac:dyDescent="0.25">
      <c r="A35" s="362"/>
      <c r="B35" s="3"/>
      <c r="C35" s="332"/>
      <c r="D35" s="3"/>
      <c r="E35" s="33">
        <v>3</v>
      </c>
      <c r="F35" s="34">
        <v>4</v>
      </c>
      <c r="G35" s="35">
        <v>5</v>
      </c>
      <c r="H35" s="178">
        <v>6</v>
      </c>
      <c r="I35" s="181">
        <v>7</v>
      </c>
      <c r="J35" s="4"/>
      <c r="K35" s="32" t="s">
        <v>3</v>
      </c>
      <c r="L35" s="32" t="s">
        <v>4</v>
      </c>
      <c r="M35" s="32" t="s">
        <v>51</v>
      </c>
      <c r="N35" s="5"/>
      <c r="O35" s="338"/>
      <c r="Q35" s="392"/>
      <c r="R35" s="352"/>
      <c r="S35" s="354"/>
    </row>
    <row r="36" spans="1:19" ht="15" customHeight="1" x14ac:dyDescent="0.25">
      <c r="A36" s="152" t="s">
        <v>247</v>
      </c>
      <c r="B36" s="3"/>
      <c r="C36" s="48"/>
      <c r="D36" s="3"/>
      <c r="E36" s="33"/>
      <c r="F36" s="34"/>
      <c r="G36" s="35"/>
      <c r="H36" s="178"/>
      <c r="I36" s="181"/>
      <c r="J36" s="4"/>
      <c r="K36" s="32"/>
      <c r="L36" s="32"/>
      <c r="M36" s="32"/>
      <c r="N36" s="5"/>
      <c r="O36" s="306">
        <v>62</v>
      </c>
      <c r="Q36" s="147"/>
      <c r="R36" s="112"/>
      <c r="S36" s="111"/>
    </row>
    <row r="37" spans="1:19" ht="15" customHeight="1" x14ac:dyDescent="0.25">
      <c r="A37" s="106" t="s">
        <v>248</v>
      </c>
      <c r="B37" s="7"/>
      <c r="C37" s="43">
        <v>1.5</v>
      </c>
      <c r="D37" s="7"/>
      <c r="E37" s="85"/>
      <c r="F37" s="86"/>
      <c r="G37" s="87"/>
      <c r="H37" s="179"/>
      <c r="I37" s="182"/>
      <c r="K37" s="44">
        <v>1.5</v>
      </c>
      <c r="L37" s="39"/>
      <c r="M37" s="39"/>
      <c r="N37" s="8"/>
      <c r="O37" s="302">
        <v>64</v>
      </c>
      <c r="Q37" s="23"/>
      <c r="R37" s="23"/>
      <c r="S37" s="46"/>
    </row>
    <row r="38" spans="1:19" ht="15" customHeight="1" x14ac:dyDescent="0.25">
      <c r="A38" s="42" t="s">
        <v>446</v>
      </c>
      <c r="B38" s="7"/>
      <c r="C38" s="43">
        <v>1</v>
      </c>
      <c r="D38" s="7"/>
      <c r="E38" s="85"/>
      <c r="F38" s="86"/>
      <c r="G38" s="87"/>
      <c r="H38" s="179"/>
      <c r="I38" s="182"/>
      <c r="K38" s="44"/>
      <c r="L38" s="39">
        <v>1</v>
      </c>
      <c r="M38" s="39"/>
      <c r="N38" s="8"/>
      <c r="O38" s="45"/>
      <c r="Q38" s="114" t="s">
        <v>135</v>
      </c>
      <c r="R38" s="23"/>
      <c r="S38" s="46" t="s">
        <v>74</v>
      </c>
    </row>
    <row r="39" spans="1:19" ht="15" customHeight="1" x14ac:dyDescent="0.25">
      <c r="A39" s="42" t="s">
        <v>447</v>
      </c>
      <c r="B39" s="7"/>
      <c r="C39" s="43">
        <v>1</v>
      </c>
      <c r="D39" s="7"/>
      <c r="E39" s="85"/>
      <c r="F39" s="86"/>
      <c r="G39" s="87"/>
      <c r="H39" s="179"/>
      <c r="I39" s="182"/>
      <c r="K39" s="44"/>
      <c r="L39" s="39">
        <v>1</v>
      </c>
      <c r="M39" s="39"/>
      <c r="N39" s="8"/>
      <c r="O39" s="45"/>
      <c r="Q39" s="114" t="s">
        <v>135</v>
      </c>
      <c r="R39" s="23"/>
      <c r="S39" s="46" t="s">
        <v>75</v>
      </c>
    </row>
    <row r="40" spans="1:19" ht="15" customHeight="1" x14ac:dyDescent="0.25">
      <c r="A40" s="42" t="s">
        <v>448</v>
      </c>
      <c r="B40" s="7"/>
      <c r="C40" s="43">
        <v>1</v>
      </c>
      <c r="D40" s="7"/>
      <c r="E40" s="85"/>
      <c r="F40" s="86"/>
      <c r="G40" s="87"/>
      <c r="H40" s="179"/>
      <c r="I40" s="182"/>
      <c r="K40" s="44"/>
      <c r="L40" s="39">
        <v>1</v>
      </c>
      <c r="M40" s="39"/>
      <c r="N40" s="8"/>
      <c r="O40" s="45"/>
      <c r="Q40" s="114" t="s">
        <v>135</v>
      </c>
      <c r="R40" s="23"/>
      <c r="S40" s="46" t="s">
        <v>74</v>
      </c>
    </row>
    <row r="41" spans="1:19" ht="15" customHeight="1" x14ac:dyDescent="0.25">
      <c r="A41" s="106" t="s">
        <v>249</v>
      </c>
      <c r="B41" s="7"/>
      <c r="C41" s="43"/>
      <c r="D41" s="7"/>
      <c r="E41" s="85"/>
      <c r="F41" s="86"/>
      <c r="G41" s="87"/>
      <c r="H41" s="179"/>
      <c r="I41" s="182"/>
      <c r="K41" s="44"/>
      <c r="L41" s="39"/>
      <c r="M41" s="39"/>
      <c r="N41" s="8"/>
      <c r="O41" s="302">
        <v>75</v>
      </c>
      <c r="Q41" s="23"/>
      <c r="R41" s="23"/>
      <c r="S41" s="46"/>
    </row>
    <row r="42" spans="1:19" ht="15" customHeight="1" x14ac:dyDescent="0.25">
      <c r="A42" s="42" t="s">
        <v>449</v>
      </c>
      <c r="B42" s="7"/>
      <c r="C42" s="43">
        <v>3.5</v>
      </c>
      <c r="D42" s="7"/>
      <c r="E42" s="85"/>
      <c r="F42" s="86"/>
      <c r="G42" s="87"/>
      <c r="H42" s="179"/>
      <c r="I42" s="182"/>
      <c r="K42" s="44"/>
      <c r="L42" s="39">
        <v>3.5</v>
      </c>
      <c r="M42" s="39"/>
      <c r="N42" s="8"/>
      <c r="O42" s="302">
        <v>77</v>
      </c>
      <c r="Q42" s="23"/>
      <c r="R42" s="114" t="s">
        <v>178</v>
      </c>
      <c r="S42" s="46" t="s">
        <v>79</v>
      </c>
    </row>
    <row r="43" spans="1:19" ht="15" customHeight="1" x14ac:dyDescent="0.25">
      <c r="A43" s="42" t="s">
        <v>450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39">
        <v>0.5</v>
      </c>
      <c r="M43" s="39"/>
      <c r="N43" s="8"/>
      <c r="O43" s="302">
        <v>83</v>
      </c>
      <c r="Q43" s="23"/>
      <c r="R43" s="114"/>
      <c r="S43" s="46" t="s">
        <v>79</v>
      </c>
    </row>
    <row r="44" spans="1:19" ht="15" customHeight="1" x14ac:dyDescent="0.25">
      <c r="A44" s="42" t="s">
        <v>451</v>
      </c>
      <c r="B44" s="7"/>
      <c r="C44" s="43">
        <v>3</v>
      </c>
      <c r="D44" s="7"/>
      <c r="E44" s="85"/>
      <c r="F44" s="86"/>
      <c r="G44" s="87"/>
      <c r="H44" s="179"/>
      <c r="I44" s="182"/>
      <c r="K44" s="44"/>
      <c r="L44" s="39">
        <v>3</v>
      </c>
      <c r="M44" s="39"/>
      <c r="N44" s="8"/>
      <c r="O44" s="302">
        <v>85</v>
      </c>
      <c r="Q44" s="23"/>
      <c r="R44" s="23"/>
      <c r="S44" s="46" t="s">
        <v>79</v>
      </c>
    </row>
    <row r="45" spans="1:19" ht="15" customHeight="1" x14ac:dyDescent="0.25">
      <c r="A45" s="42" t="s">
        <v>452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39">
        <v>0.5</v>
      </c>
      <c r="M45" s="39"/>
      <c r="N45" s="8"/>
      <c r="O45" s="302">
        <v>91</v>
      </c>
      <c r="Q45" s="23"/>
      <c r="R45" s="23"/>
      <c r="S45" s="46" t="s">
        <v>79</v>
      </c>
    </row>
    <row r="46" spans="1:19" ht="15" customHeight="1" x14ac:dyDescent="0.25">
      <c r="A46" s="42" t="s">
        <v>453</v>
      </c>
      <c r="B46" s="7"/>
      <c r="C46" s="43">
        <v>2.5</v>
      </c>
      <c r="D46" s="7"/>
      <c r="E46" s="85"/>
      <c r="F46" s="86"/>
      <c r="G46" s="87"/>
      <c r="H46" s="179"/>
      <c r="I46" s="182"/>
      <c r="K46" s="44"/>
      <c r="L46" s="39">
        <v>2.5</v>
      </c>
      <c r="M46" s="39"/>
      <c r="N46" s="8"/>
      <c r="O46" s="302">
        <v>93</v>
      </c>
      <c r="Q46" s="23"/>
      <c r="R46" s="23"/>
      <c r="S46" s="46" t="s">
        <v>79</v>
      </c>
    </row>
    <row r="47" spans="1:19" ht="15" customHeight="1" x14ac:dyDescent="0.25">
      <c r="A47" s="42" t="s">
        <v>454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39">
        <v>0.5</v>
      </c>
      <c r="M47" s="39"/>
      <c r="N47" s="8"/>
      <c r="O47" s="302">
        <v>99</v>
      </c>
      <c r="Q47" s="23"/>
      <c r="R47" s="23"/>
      <c r="S47" s="46" t="s">
        <v>79</v>
      </c>
    </row>
    <row r="48" spans="1:19" ht="15" customHeight="1" x14ac:dyDescent="0.25">
      <c r="A48" s="42" t="s">
        <v>455</v>
      </c>
      <c r="B48" s="7"/>
      <c r="C48" s="43">
        <v>3.5</v>
      </c>
      <c r="D48" s="7"/>
      <c r="E48" s="85"/>
      <c r="F48" s="86"/>
      <c r="G48" s="87"/>
      <c r="H48" s="179"/>
      <c r="I48" s="182"/>
      <c r="K48" s="44"/>
      <c r="L48" s="39">
        <v>3.5</v>
      </c>
      <c r="M48" s="39"/>
      <c r="N48" s="8"/>
      <c r="O48" s="302">
        <v>100</v>
      </c>
      <c r="Q48" s="23"/>
      <c r="R48" s="23"/>
      <c r="S48" s="46" t="s">
        <v>65</v>
      </c>
    </row>
    <row r="49" spans="1:19" ht="15" customHeight="1" x14ac:dyDescent="0.25">
      <c r="A49" s="42" t="s">
        <v>456</v>
      </c>
      <c r="B49" s="7"/>
      <c r="C49" s="43">
        <v>0.5</v>
      </c>
      <c r="D49" s="7"/>
      <c r="E49" s="85"/>
      <c r="F49" s="86"/>
      <c r="G49" s="87"/>
      <c r="H49" s="179"/>
      <c r="I49" s="182"/>
      <c r="K49" s="44"/>
      <c r="L49" s="39">
        <v>0.5</v>
      </c>
      <c r="M49" s="39"/>
      <c r="N49" s="8"/>
      <c r="O49" s="302">
        <v>107</v>
      </c>
      <c r="Q49" s="23"/>
      <c r="R49" s="23"/>
      <c r="S49" s="46" t="s">
        <v>65</v>
      </c>
    </row>
    <row r="50" spans="1:19" ht="15" customHeight="1" x14ac:dyDescent="0.25">
      <c r="A50" s="42" t="s">
        <v>457</v>
      </c>
      <c r="B50" s="7"/>
      <c r="C50" s="43">
        <v>3</v>
      </c>
      <c r="D50" s="7"/>
      <c r="E50" s="85"/>
      <c r="F50" s="86"/>
      <c r="G50" s="87"/>
      <c r="H50" s="179"/>
      <c r="I50" s="182"/>
      <c r="K50" s="44"/>
      <c r="L50" s="39">
        <v>3</v>
      </c>
      <c r="M50" s="39"/>
      <c r="N50" s="8"/>
      <c r="O50" s="302">
        <v>109</v>
      </c>
      <c r="P50" s="104"/>
      <c r="Q50" s="103"/>
      <c r="R50" s="103"/>
      <c r="S50" s="46" t="s">
        <v>65</v>
      </c>
    </row>
    <row r="51" spans="1:19" ht="15" customHeight="1" x14ac:dyDescent="0.25">
      <c r="A51" s="42" t="s">
        <v>458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302">
        <v>115</v>
      </c>
      <c r="P51" s="8"/>
      <c r="Q51" s="103"/>
      <c r="R51" s="103"/>
      <c r="S51" s="46" t="s">
        <v>65</v>
      </c>
    </row>
    <row r="52" spans="1:19" ht="15" customHeight="1" x14ac:dyDescent="0.25">
      <c r="A52" s="42" t="s">
        <v>319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/>
      <c r="M52" s="39">
        <v>1</v>
      </c>
      <c r="N52" s="8"/>
      <c r="O52" s="307">
        <v>117</v>
      </c>
      <c r="Q52" s="23"/>
      <c r="R52" s="23"/>
      <c r="S52" s="46"/>
    </row>
    <row r="53" spans="1:19" ht="15" customHeight="1" x14ac:dyDescent="0.25">
      <c r="A53" s="42" t="s">
        <v>89</v>
      </c>
      <c r="B53" s="7"/>
      <c r="C53" s="43">
        <v>16</v>
      </c>
      <c r="D53" s="7"/>
      <c r="E53" s="85"/>
      <c r="F53" s="86"/>
      <c r="G53" s="87"/>
      <c r="H53" s="179"/>
      <c r="I53" s="182"/>
      <c r="K53" s="44"/>
      <c r="L53" s="39">
        <v>16</v>
      </c>
      <c r="M53" s="39"/>
      <c r="N53" s="8"/>
      <c r="O53" s="61"/>
      <c r="Q53" s="23"/>
      <c r="R53" s="23"/>
      <c r="S53" s="46"/>
    </row>
    <row r="54" spans="1:19" ht="15" customHeight="1" x14ac:dyDescent="0.25">
      <c r="A54" s="24" t="s">
        <v>5</v>
      </c>
      <c r="C54" s="43">
        <f>SUM(C37:C53)</f>
        <v>40</v>
      </c>
      <c r="E54" s="36">
        <f>SUM(E37:E53)</f>
        <v>0</v>
      </c>
      <c r="F54" s="37">
        <f>SUM(F37:F53)</f>
        <v>0</v>
      </c>
      <c r="G54" s="38">
        <f>SUM(G37:G53)</f>
        <v>0</v>
      </c>
      <c r="H54" s="186">
        <f>SUM(H37:H53)</f>
        <v>0</v>
      </c>
      <c r="I54" s="187">
        <f>SUM(I37:I53)</f>
        <v>0</v>
      </c>
      <c r="K54" s="39">
        <f>SUM(K37:K53)</f>
        <v>1.5</v>
      </c>
      <c r="L54" s="39">
        <f>SUM(L37:L53)</f>
        <v>37.5</v>
      </c>
      <c r="M54" s="39">
        <f>SUM(M37:M53)</f>
        <v>1</v>
      </c>
    </row>
    <row r="55" spans="1:19" ht="15" customHeight="1" x14ac:dyDescent="0.25">
      <c r="A55" s="24"/>
      <c r="C55" s="50"/>
      <c r="D55" s="7"/>
      <c r="E55" s="50"/>
      <c r="F55" s="50"/>
      <c r="G55" s="50"/>
      <c r="H55" s="50"/>
      <c r="I55" s="50"/>
      <c r="K55" s="22"/>
      <c r="L55" s="22"/>
      <c r="M55" s="22"/>
    </row>
    <row r="56" spans="1:19" s="1" customFormat="1" ht="27" customHeight="1" x14ac:dyDescent="0.25">
      <c r="A56" s="396" t="s">
        <v>256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</row>
    <row r="57" spans="1:19" s="1" customFormat="1" ht="15" customHeight="1" x14ac:dyDescent="0.25">
      <c r="C57" s="17"/>
      <c r="E57" s="17"/>
      <c r="F57" s="17"/>
      <c r="G57" s="17"/>
      <c r="H57" s="17"/>
      <c r="I57" s="17"/>
      <c r="K57" s="17"/>
      <c r="L57" s="17"/>
      <c r="M57" s="17"/>
      <c r="O57" s="17"/>
    </row>
    <row r="58" spans="1:19" s="1" customFormat="1" ht="15" customHeight="1" x14ac:dyDescent="0.25">
      <c r="A58" s="396" t="s">
        <v>254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</row>
    <row r="59" spans="1:19" s="1" customFormat="1" ht="15" customHeight="1" x14ac:dyDescent="0.25">
      <c r="A59" s="2"/>
      <c r="B59" s="2"/>
      <c r="C59" s="18"/>
      <c r="D59" s="2"/>
      <c r="E59" s="18"/>
      <c r="F59" s="18"/>
      <c r="G59" s="18"/>
      <c r="H59" s="18"/>
      <c r="I59" s="18"/>
      <c r="J59" s="2"/>
      <c r="K59" s="18"/>
      <c r="L59" s="18"/>
      <c r="M59" s="18"/>
      <c r="N59" s="2"/>
      <c r="O59" s="18"/>
      <c r="P59" s="2"/>
      <c r="Q59" s="2"/>
      <c r="S59" s="26"/>
    </row>
    <row r="60" spans="1:19" ht="15" customHeight="1" x14ac:dyDescent="0.25">
      <c r="A60" s="361" t="s">
        <v>12</v>
      </c>
      <c r="B60" s="3"/>
      <c r="C60" s="329" t="s">
        <v>0</v>
      </c>
      <c r="D60" s="3"/>
      <c r="E60" s="326" t="s">
        <v>1</v>
      </c>
      <c r="F60" s="326"/>
      <c r="G60" s="326"/>
      <c r="H60" s="326"/>
      <c r="I60" s="326"/>
      <c r="J60" s="4"/>
      <c r="K60" s="326" t="s">
        <v>2</v>
      </c>
      <c r="L60" s="326"/>
      <c r="M60" s="326"/>
      <c r="N60" s="5"/>
      <c r="O60" s="350" t="s">
        <v>8</v>
      </c>
      <c r="Q60" s="352" t="s">
        <v>96</v>
      </c>
      <c r="R60" s="352" t="s">
        <v>184</v>
      </c>
      <c r="S60" s="352" t="s">
        <v>55</v>
      </c>
    </row>
    <row r="61" spans="1:19" ht="15" customHeight="1" x14ac:dyDescent="0.25">
      <c r="A61" s="362"/>
      <c r="B61" s="3"/>
      <c r="C61" s="332"/>
      <c r="D61" s="3"/>
      <c r="E61" s="33">
        <v>3</v>
      </c>
      <c r="F61" s="34">
        <v>4</v>
      </c>
      <c r="G61" s="35">
        <v>5</v>
      </c>
      <c r="H61" s="178">
        <v>6</v>
      </c>
      <c r="I61" s="181">
        <v>7</v>
      </c>
      <c r="J61" s="4"/>
      <c r="K61" s="32" t="s">
        <v>3</v>
      </c>
      <c r="L61" s="32" t="s">
        <v>4</v>
      </c>
      <c r="M61" s="32" t="s">
        <v>51</v>
      </c>
      <c r="N61" s="5"/>
      <c r="O61" s="351"/>
      <c r="Q61" s="352"/>
      <c r="R61" s="352"/>
      <c r="S61" s="328"/>
    </row>
    <row r="62" spans="1:19" ht="15" customHeight="1" x14ac:dyDescent="0.25">
      <c r="A62" s="152" t="s">
        <v>255</v>
      </c>
      <c r="B62" s="3"/>
      <c r="C62" s="48"/>
      <c r="D62" s="3"/>
      <c r="E62" s="33"/>
      <c r="F62" s="34"/>
      <c r="G62" s="35"/>
      <c r="H62" s="178"/>
      <c r="I62" s="181"/>
      <c r="J62" s="4"/>
      <c r="K62" s="32"/>
      <c r="L62" s="32"/>
      <c r="M62" s="32"/>
      <c r="N62" s="5"/>
      <c r="O62" s="146"/>
      <c r="Q62" s="112"/>
      <c r="R62" s="112"/>
      <c r="S62" s="40"/>
    </row>
    <row r="63" spans="1:19" ht="15" customHeight="1" x14ac:dyDescent="0.25">
      <c r="A63" s="106" t="s">
        <v>253</v>
      </c>
      <c r="B63" s="7"/>
      <c r="C63" s="43">
        <v>2.5</v>
      </c>
      <c r="D63" s="7"/>
      <c r="E63" s="85"/>
      <c r="F63" s="86"/>
      <c r="G63" s="87"/>
      <c r="H63" s="179"/>
      <c r="I63" s="182"/>
      <c r="K63" s="44">
        <v>2.5</v>
      </c>
      <c r="L63" s="39"/>
      <c r="M63" s="39"/>
      <c r="N63" s="8"/>
      <c r="O63" s="45"/>
      <c r="Q63" s="114" t="s">
        <v>135</v>
      </c>
      <c r="R63" s="23"/>
      <c r="S63" s="46"/>
    </row>
    <row r="64" spans="1:19" ht="15" customHeight="1" x14ac:dyDescent="0.25">
      <c r="A64" s="106" t="s">
        <v>30</v>
      </c>
      <c r="B64" s="7"/>
      <c r="C64" s="43"/>
      <c r="D64" s="7"/>
      <c r="E64" s="85"/>
      <c r="F64" s="86"/>
      <c r="G64" s="87"/>
      <c r="H64" s="179"/>
      <c r="I64" s="182"/>
      <c r="K64" s="44"/>
      <c r="L64" s="39"/>
      <c r="M64" s="39"/>
      <c r="N64" s="8"/>
      <c r="O64" s="45"/>
      <c r="Q64" s="114" t="s">
        <v>135</v>
      </c>
      <c r="R64" s="23"/>
      <c r="S64" s="46"/>
    </row>
    <row r="65" spans="1:19" ht="15" customHeight="1" x14ac:dyDescent="0.25">
      <c r="A65" s="42" t="s">
        <v>459</v>
      </c>
      <c r="B65" s="7"/>
      <c r="C65" s="43">
        <v>2.5</v>
      </c>
      <c r="D65" s="7"/>
      <c r="E65" s="85"/>
      <c r="F65" s="86"/>
      <c r="G65" s="87"/>
      <c r="H65" s="179"/>
      <c r="I65" s="182"/>
      <c r="K65" s="44"/>
      <c r="L65" s="39">
        <v>2.5</v>
      </c>
      <c r="M65" s="39"/>
      <c r="N65" s="8"/>
      <c r="O65" s="45"/>
      <c r="Q65" s="114" t="s">
        <v>135</v>
      </c>
      <c r="R65" s="114"/>
      <c r="S65" s="46" t="s">
        <v>76</v>
      </c>
    </row>
    <row r="66" spans="1:19" ht="15" customHeight="1" x14ac:dyDescent="0.25">
      <c r="A66" s="42" t="s">
        <v>460</v>
      </c>
      <c r="B66" s="7"/>
      <c r="C66" s="43">
        <v>2</v>
      </c>
      <c r="D66" s="7"/>
      <c r="E66" s="85"/>
      <c r="F66" s="86"/>
      <c r="G66" s="87"/>
      <c r="H66" s="179"/>
      <c r="I66" s="182"/>
      <c r="K66" s="44"/>
      <c r="L66" s="39">
        <v>2</v>
      </c>
      <c r="M66" s="39"/>
      <c r="N66" s="8"/>
      <c r="O66" s="45"/>
      <c r="Q66" s="114" t="s">
        <v>135</v>
      </c>
      <c r="R66" s="114"/>
      <c r="S66" s="46" t="s">
        <v>77</v>
      </c>
    </row>
    <row r="67" spans="1:19" ht="15" customHeight="1" x14ac:dyDescent="0.25">
      <c r="A67" s="42" t="s">
        <v>461</v>
      </c>
      <c r="B67" s="7"/>
      <c r="C67" s="43">
        <v>2</v>
      </c>
      <c r="D67" s="7"/>
      <c r="E67" s="85"/>
      <c r="F67" s="86"/>
      <c r="G67" s="87"/>
      <c r="H67" s="179"/>
      <c r="I67" s="182"/>
      <c r="K67" s="44"/>
      <c r="L67" s="39">
        <v>2</v>
      </c>
      <c r="M67" s="39"/>
      <c r="N67" s="8"/>
      <c r="O67" s="45"/>
      <c r="Q67" s="114" t="s">
        <v>135</v>
      </c>
      <c r="R67" s="114"/>
      <c r="S67" s="46" t="s">
        <v>78</v>
      </c>
    </row>
    <row r="68" spans="1:19" ht="15" customHeight="1" x14ac:dyDescent="0.25">
      <c r="A68" s="42" t="s">
        <v>462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45"/>
      <c r="Q68" s="114" t="s">
        <v>135</v>
      </c>
      <c r="R68" s="114"/>
      <c r="S68" s="46" t="s">
        <v>78</v>
      </c>
    </row>
    <row r="69" spans="1:19" ht="15" customHeight="1" x14ac:dyDescent="0.25">
      <c r="A69" s="42" t="s">
        <v>463</v>
      </c>
      <c r="B69" s="7"/>
      <c r="C69" s="43">
        <v>4.5</v>
      </c>
      <c r="D69" s="7"/>
      <c r="E69" s="85"/>
      <c r="F69" s="86"/>
      <c r="G69" s="87"/>
      <c r="H69" s="179"/>
      <c r="I69" s="182"/>
      <c r="K69" s="44"/>
      <c r="L69" s="39">
        <v>4.5</v>
      </c>
      <c r="M69" s="39"/>
      <c r="N69" s="8"/>
      <c r="O69" s="45"/>
      <c r="Q69" s="114" t="s">
        <v>135</v>
      </c>
      <c r="R69" s="114"/>
      <c r="S69" s="46" t="s">
        <v>68</v>
      </c>
    </row>
    <row r="70" spans="1:19" ht="15" customHeight="1" x14ac:dyDescent="0.25">
      <c r="A70" s="42" t="s">
        <v>319</v>
      </c>
      <c r="B70" s="7"/>
      <c r="C70" s="43">
        <v>1</v>
      </c>
      <c r="D70" s="7"/>
      <c r="E70" s="85"/>
      <c r="F70" s="86"/>
      <c r="G70" s="87"/>
      <c r="H70" s="179"/>
      <c r="I70" s="182"/>
      <c r="K70" s="44"/>
      <c r="L70" s="39"/>
      <c r="M70" s="39">
        <v>1</v>
      </c>
      <c r="N70" s="8"/>
      <c r="O70" s="45"/>
      <c r="Q70" s="114" t="s">
        <v>135</v>
      </c>
      <c r="R70" s="23"/>
      <c r="S70" s="46"/>
    </row>
    <row r="71" spans="1:19" ht="15" customHeight="1" x14ac:dyDescent="0.25">
      <c r="A71" s="24" t="s">
        <v>5</v>
      </c>
      <c r="C71" s="43">
        <f>SUM(C63:C70)</f>
        <v>17.5</v>
      </c>
      <c r="E71" s="36">
        <f>SUM(E63:E70)</f>
        <v>0</v>
      </c>
      <c r="F71" s="37">
        <f>SUM(F63:F70)</f>
        <v>0</v>
      </c>
      <c r="G71" s="38">
        <f>SUM(G63:G70)</f>
        <v>0</v>
      </c>
      <c r="H71" s="186">
        <f>SUM(H63:H70)</f>
        <v>0</v>
      </c>
      <c r="I71" s="187">
        <f>SUM(I63:I70)</f>
        <v>0</v>
      </c>
      <c r="K71" s="39">
        <f>SUM(K63:K70)</f>
        <v>2.5</v>
      </c>
      <c r="L71" s="39">
        <f>SUM(L63:L70)</f>
        <v>14</v>
      </c>
      <c r="M71" s="39">
        <f>SUM(M63:M70)</f>
        <v>1</v>
      </c>
      <c r="N71" s="8"/>
      <c r="O71" s="19"/>
    </row>
    <row r="72" spans="1:19" ht="15" customHeight="1" x14ac:dyDescent="0.25">
      <c r="F72" s="71"/>
      <c r="I72" s="71"/>
      <c r="O72" s="17"/>
    </row>
    <row r="74" spans="1:19" s="1" customFormat="1" ht="15" customHeight="1" x14ac:dyDescent="0.25">
      <c r="A74" s="394" t="s">
        <v>235</v>
      </c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</row>
    <row r="76" spans="1:19" ht="15" customHeight="1" x14ac:dyDescent="0.25">
      <c r="A76" s="13"/>
      <c r="C76" s="329" t="s">
        <v>0</v>
      </c>
      <c r="D76" s="3"/>
      <c r="E76" s="326" t="s">
        <v>1</v>
      </c>
      <c r="F76" s="326"/>
      <c r="G76" s="326"/>
      <c r="H76" s="326"/>
      <c r="I76" s="326"/>
      <c r="J76" s="4"/>
      <c r="K76" s="326" t="s">
        <v>2</v>
      </c>
      <c r="L76" s="326"/>
      <c r="M76" s="326"/>
      <c r="N76" s="5"/>
      <c r="O76" s="5"/>
      <c r="S76" s="28"/>
    </row>
    <row r="77" spans="1:19" ht="15" customHeight="1" x14ac:dyDescent="0.25">
      <c r="A77" s="15"/>
      <c r="C77" s="332"/>
      <c r="D77" s="3"/>
      <c r="E77" s="33">
        <v>3</v>
      </c>
      <c r="F77" s="34">
        <v>4</v>
      </c>
      <c r="G77" s="35">
        <v>5</v>
      </c>
      <c r="H77" s="178">
        <v>6</v>
      </c>
      <c r="I77" s="181">
        <v>7</v>
      </c>
      <c r="J77" s="4"/>
      <c r="K77" s="32" t="s">
        <v>3</v>
      </c>
      <c r="L77" s="32" t="s">
        <v>4</v>
      </c>
      <c r="M77" s="32" t="s">
        <v>51</v>
      </c>
      <c r="N77" s="5"/>
      <c r="O77" s="5"/>
      <c r="S77" s="29"/>
    </row>
    <row r="78" spans="1:19" ht="15" customHeight="1" x14ac:dyDescent="0.25">
      <c r="A78" s="16" t="s">
        <v>6</v>
      </c>
      <c r="C78" s="48">
        <f>C30+C54+C18+C71</f>
        <v>68.5</v>
      </c>
      <c r="E78" s="57">
        <f>SUM(E71,E54,E30)</f>
        <v>0</v>
      </c>
      <c r="F78" s="37">
        <f>SUM(F71,F54,F30)</f>
        <v>0</v>
      </c>
      <c r="G78" s="38">
        <f>SUM(G71,G54,G30)</f>
        <v>0</v>
      </c>
      <c r="H78" s="185">
        <f>SUM(H71,H54,H30)</f>
        <v>0</v>
      </c>
      <c r="I78" s="187">
        <f>SUM(I71,I54,I30)</f>
        <v>0</v>
      </c>
      <c r="K78" s="32">
        <f>K54+K30+K18+K71</f>
        <v>13</v>
      </c>
      <c r="L78" s="32">
        <f>L54+L30+L71+L18</f>
        <v>51.5</v>
      </c>
      <c r="M78" s="32">
        <f>M54+M30+M71+M18</f>
        <v>4</v>
      </c>
      <c r="N78" s="5"/>
      <c r="O78" s="5"/>
      <c r="S78" s="30"/>
    </row>
    <row r="80" spans="1:19" ht="15" customHeight="1" x14ac:dyDescent="0.25">
      <c r="A80" s="154" t="s">
        <v>7</v>
      </c>
      <c r="E80" s="395" t="s">
        <v>19</v>
      </c>
      <c r="F80" s="395"/>
      <c r="G80" s="395"/>
      <c r="H80" s="395"/>
      <c r="I80" s="395"/>
    </row>
    <row r="81" spans="1:9" ht="15" customHeight="1" x14ac:dyDescent="0.25">
      <c r="A81" s="23" t="s">
        <v>252</v>
      </c>
      <c r="E81" s="325">
        <f>C18</f>
        <v>6.5</v>
      </c>
      <c r="F81" s="325"/>
      <c r="G81" s="325"/>
      <c r="H81" s="325"/>
      <c r="I81" s="325"/>
    </row>
    <row r="82" spans="1:9" ht="15" customHeight="1" x14ac:dyDescent="0.25">
      <c r="A82" s="23" t="s">
        <v>250</v>
      </c>
      <c r="E82" s="325">
        <f>C30</f>
        <v>4.5</v>
      </c>
      <c r="F82" s="325"/>
      <c r="G82" s="325"/>
      <c r="H82" s="325"/>
      <c r="I82" s="325"/>
    </row>
    <row r="83" spans="1:9" ht="15" customHeight="1" x14ac:dyDescent="0.25">
      <c r="A83" s="23" t="s">
        <v>251</v>
      </c>
      <c r="E83" s="325">
        <f>C54</f>
        <v>40</v>
      </c>
      <c r="F83" s="325"/>
      <c r="G83" s="325"/>
      <c r="H83" s="325"/>
      <c r="I83" s="325"/>
    </row>
    <row r="84" spans="1:9" ht="15" customHeight="1" x14ac:dyDescent="0.25">
      <c r="A84" s="23" t="s">
        <v>464</v>
      </c>
      <c r="E84" s="325">
        <f>C71</f>
        <v>17.5</v>
      </c>
      <c r="F84" s="325"/>
      <c r="G84" s="325"/>
      <c r="H84" s="325"/>
      <c r="I84" s="325"/>
    </row>
    <row r="85" spans="1:9" ht="15" customHeight="1" x14ac:dyDescent="0.25">
      <c r="A85" s="60" t="s">
        <v>6</v>
      </c>
      <c r="E85" s="326">
        <f>SUM(E81:G84)</f>
        <v>68.5</v>
      </c>
      <c r="F85" s="326"/>
      <c r="G85" s="326"/>
      <c r="H85" s="326"/>
      <c r="I85" s="326"/>
    </row>
  </sheetData>
  <mergeCells count="49">
    <mergeCell ref="E84:I84"/>
    <mergeCell ref="E85:I85"/>
    <mergeCell ref="E34:I34"/>
    <mergeCell ref="E60:I60"/>
    <mergeCell ref="E76:I76"/>
    <mergeCell ref="E80:I80"/>
    <mergeCell ref="E81:I81"/>
    <mergeCell ref="E82:I82"/>
    <mergeCell ref="A56:S56"/>
    <mergeCell ref="A58:S58"/>
    <mergeCell ref="E83:I83"/>
    <mergeCell ref="K76:M76"/>
    <mergeCell ref="C76:C77"/>
    <mergeCell ref="A74:S74"/>
    <mergeCell ref="A1:S1"/>
    <mergeCell ref="A3:S3"/>
    <mergeCell ref="A20:S20"/>
    <mergeCell ref="A22:S22"/>
    <mergeCell ref="R60:R61"/>
    <mergeCell ref="S60:S61"/>
    <mergeCell ref="A60:A61"/>
    <mergeCell ref="C60:C61"/>
    <mergeCell ref="K60:M60"/>
    <mergeCell ref="Q60:Q61"/>
    <mergeCell ref="A34:A35"/>
    <mergeCell ref="C34:C35"/>
    <mergeCell ref="O60:O61"/>
    <mergeCell ref="K34:M34"/>
    <mergeCell ref="O5:O6"/>
    <mergeCell ref="O24:O25"/>
    <mergeCell ref="A32:S32"/>
    <mergeCell ref="Q34:Q35"/>
    <mergeCell ref="R34:R35"/>
    <mergeCell ref="O34:O35"/>
    <mergeCell ref="S34:S35"/>
    <mergeCell ref="A24:A25"/>
    <mergeCell ref="E5:I5"/>
    <mergeCell ref="E24:I24"/>
    <mergeCell ref="K24:M24"/>
    <mergeCell ref="C24:C25"/>
    <mergeCell ref="A5:A6"/>
    <mergeCell ref="C5:C6"/>
    <mergeCell ref="K5:M5"/>
    <mergeCell ref="S5:S6"/>
    <mergeCell ref="R24:R25"/>
    <mergeCell ref="S24:S25"/>
    <mergeCell ref="Q24:Q25"/>
    <mergeCell ref="Q5:Q6"/>
    <mergeCell ref="R5:R6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verticalDpi="1200" r:id="rId1"/>
  <headerFooter>
    <oddHeader>&amp;L&amp;"Arial,Vet"&amp;9Leerplansamensteller&amp;"Arial,Standaard"
Een DesignerAanpak
&amp;"Arial,Vet"&amp;8Versie 07.2019 / pagina &amp;P van &amp;N&amp;C&amp;"Arial,Vet"&amp;9PP Benelux NV
&amp;"Arial,Standaard"www.pivotpoint.be&amp;R&amp;G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Q63"/>
  <sheetViews>
    <sheetView topLeftCell="B1" zoomScaleNormal="100" workbookViewId="0">
      <selection activeCell="P6" sqref="P6:P41"/>
    </sheetView>
  </sheetViews>
  <sheetFormatPr defaultRowHeight="12.5" x14ac:dyDescent="0.25"/>
  <cols>
    <col min="1" max="1" width="85" bestFit="1" customWidth="1"/>
    <col min="2" max="2" width="2.54296875" customWidth="1"/>
    <col min="4" max="4" width="2.54296875" customWidth="1"/>
    <col min="10" max="10" width="2.54296875" customWidth="1"/>
    <col min="14" max="14" width="2.1796875" customWidth="1"/>
    <col min="15" max="15" width="6.81640625" customWidth="1"/>
    <col min="17" max="17" width="56.81640625" bestFit="1" customWidth="1"/>
  </cols>
  <sheetData>
    <row r="1" spans="1:17" ht="13" x14ac:dyDescent="0.25">
      <c r="A1" s="397" t="s">
        <v>534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4" spans="1:17" ht="12.75" customHeight="1" x14ac:dyDescent="0.25">
      <c r="A4" s="337" t="s">
        <v>12</v>
      </c>
      <c r="B4" s="13"/>
      <c r="C4" s="329" t="s">
        <v>0</v>
      </c>
      <c r="D4" s="13"/>
      <c r="E4" s="326" t="s">
        <v>1</v>
      </c>
      <c r="F4" s="326"/>
      <c r="G4" s="326"/>
      <c r="H4" s="326"/>
      <c r="I4" s="326"/>
      <c r="J4" s="13"/>
      <c r="K4" s="326" t="s">
        <v>2</v>
      </c>
      <c r="L4" s="326"/>
      <c r="M4" s="326"/>
      <c r="N4" s="5"/>
      <c r="O4" s="352" t="s">
        <v>96</v>
      </c>
      <c r="P4" s="336" t="s">
        <v>8</v>
      </c>
      <c r="Q4" s="352" t="s">
        <v>55</v>
      </c>
    </row>
    <row r="5" spans="1:17" ht="12.75" customHeight="1" x14ac:dyDescent="0.25">
      <c r="A5" s="338"/>
      <c r="B5" s="13"/>
      <c r="C5" s="329"/>
      <c r="D5" s="1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13"/>
      <c r="K5" s="32" t="s">
        <v>3</v>
      </c>
      <c r="L5" s="32" t="s">
        <v>4</v>
      </c>
      <c r="M5" s="32" t="s">
        <v>51</v>
      </c>
      <c r="N5" s="5"/>
      <c r="O5" s="352"/>
      <c r="P5" s="336"/>
      <c r="Q5" s="328"/>
    </row>
    <row r="6" spans="1:17" x14ac:dyDescent="0.25">
      <c r="A6" s="48" t="s">
        <v>535</v>
      </c>
      <c r="B6" s="13"/>
      <c r="C6" s="31"/>
      <c r="D6" s="13"/>
      <c r="E6" s="88"/>
      <c r="F6" s="89"/>
      <c r="G6" s="90"/>
      <c r="H6" s="189"/>
      <c r="I6" s="190"/>
      <c r="J6" s="52"/>
      <c r="L6" s="39"/>
      <c r="M6" s="39"/>
      <c r="N6" s="22"/>
      <c r="O6" s="39"/>
      <c r="P6" s="304">
        <v>2</v>
      </c>
      <c r="Q6" s="40"/>
    </row>
    <row r="7" spans="1:17" x14ac:dyDescent="0.25">
      <c r="A7" s="106" t="s">
        <v>536</v>
      </c>
      <c r="B7" s="15"/>
      <c r="C7" s="43">
        <v>1</v>
      </c>
      <c r="D7" s="15"/>
      <c r="E7" s="85"/>
      <c r="F7" s="86"/>
      <c r="G7" s="87"/>
      <c r="H7" s="179"/>
      <c r="I7" s="182"/>
      <c r="J7" s="15"/>
      <c r="K7" s="39">
        <v>1</v>
      </c>
      <c r="L7" s="39"/>
      <c r="M7" s="39"/>
      <c r="N7" s="22"/>
      <c r="O7" s="39"/>
      <c r="P7" s="304">
        <v>5</v>
      </c>
      <c r="Q7" s="127"/>
    </row>
    <row r="8" spans="1:17" ht="14.15" customHeight="1" x14ac:dyDescent="0.25">
      <c r="A8" s="106" t="s">
        <v>537</v>
      </c>
      <c r="B8" s="49"/>
      <c r="C8" s="43">
        <v>4</v>
      </c>
      <c r="D8" s="49"/>
      <c r="E8" s="85"/>
      <c r="F8" s="86"/>
      <c r="G8" s="87"/>
      <c r="H8" s="179"/>
      <c r="I8" s="182"/>
      <c r="J8" s="15"/>
      <c r="K8" s="44">
        <v>4</v>
      </c>
      <c r="L8" s="39"/>
      <c r="M8" s="39"/>
      <c r="N8" s="22"/>
      <c r="O8" s="39"/>
      <c r="P8" s="304">
        <v>8</v>
      </c>
      <c r="Q8" s="127"/>
    </row>
    <row r="9" spans="1:17" x14ac:dyDescent="0.25">
      <c r="A9" s="106" t="s">
        <v>538</v>
      </c>
      <c r="B9" s="49"/>
      <c r="C9" s="43">
        <v>3</v>
      </c>
      <c r="D9" s="49"/>
      <c r="E9" s="85"/>
      <c r="F9" s="86"/>
      <c r="G9" s="87"/>
      <c r="H9" s="179"/>
      <c r="I9" s="182"/>
      <c r="J9" s="15"/>
      <c r="K9" s="44">
        <v>3</v>
      </c>
      <c r="L9" s="39"/>
      <c r="M9" s="39"/>
      <c r="N9" s="22"/>
      <c r="O9" s="39"/>
      <c r="P9" s="304">
        <v>19</v>
      </c>
      <c r="Q9" s="127"/>
    </row>
    <row r="10" spans="1:17" x14ac:dyDescent="0.25">
      <c r="A10" s="106" t="s">
        <v>539</v>
      </c>
      <c r="B10" s="49"/>
      <c r="C10" s="43">
        <v>0.5</v>
      </c>
      <c r="D10" s="49"/>
      <c r="E10" s="85"/>
      <c r="F10" s="86"/>
      <c r="G10" s="87"/>
      <c r="H10" s="179"/>
      <c r="I10" s="182"/>
      <c r="J10" s="15"/>
      <c r="K10" s="44"/>
      <c r="L10" s="39"/>
      <c r="M10" s="39"/>
      <c r="N10" s="22"/>
      <c r="O10" s="39"/>
      <c r="P10" s="304">
        <v>26</v>
      </c>
      <c r="Q10" s="127"/>
    </row>
    <row r="11" spans="1:17" x14ac:dyDescent="0.25">
      <c r="A11" s="48" t="s">
        <v>540</v>
      </c>
      <c r="B11" s="49"/>
      <c r="C11" s="43"/>
      <c r="D11" s="49"/>
      <c r="E11" s="85"/>
      <c r="F11" s="86"/>
      <c r="G11" s="87"/>
      <c r="H11" s="179"/>
      <c r="I11" s="182"/>
      <c r="J11" s="15"/>
      <c r="K11" s="44">
        <v>0.5</v>
      </c>
      <c r="L11" s="39"/>
      <c r="M11" s="39"/>
      <c r="N11" s="22"/>
      <c r="O11" s="39"/>
      <c r="P11" s="304">
        <v>28</v>
      </c>
      <c r="Q11" s="127"/>
    </row>
    <row r="12" spans="1:17" x14ac:dyDescent="0.25">
      <c r="A12" s="106" t="s">
        <v>541</v>
      </c>
      <c r="B12" s="49"/>
      <c r="C12" s="43">
        <v>2.5</v>
      </c>
      <c r="D12" s="49"/>
      <c r="E12" s="85"/>
      <c r="F12" s="86"/>
      <c r="G12" s="87"/>
      <c r="H12" s="179"/>
      <c r="I12" s="182"/>
      <c r="J12" s="15"/>
      <c r="K12" s="44">
        <v>2.5</v>
      </c>
      <c r="L12" s="39"/>
      <c r="M12" s="39"/>
      <c r="N12" s="22"/>
      <c r="O12" s="39"/>
      <c r="P12" s="304">
        <v>30</v>
      </c>
      <c r="Q12" s="127"/>
    </row>
    <row r="13" spans="1:17" x14ac:dyDescent="0.25">
      <c r="A13" s="106" t="s">
        <v>542</v>
      </c>
      <c r="B13" s="49"/>
      <c r="C13" s="43">
        <v>1.5</v>
      </c>
      <c r="D13" s="49"/>
      <c r="E13" s="85"/>
      <c r="F13" s="86"/>
      <c r="G13" s="87"/>
      <c r="H13" s="179"/>
      <c r="I13" s="182"/>
      <c r="J13" s="15"/>
      <c r="K13" s="44">
        <v>1.5</v>
      </c>
      <c r="L13" s="39"/>
      <c r="M13" s="39"/>
      <c r="N13" s="22"/>
      <c r="O13" s="39"/>
      <c r="P13" s="304">
        <v>39</v>
      </c>
      <c r="Q13" s="127"/>
    </row>
    <row r="14" spans="1:17" x14ac:dyDescent="0.25">
      <c r="A14" s="106" t="s">
        <v>543</v>
      </c>
      <c r="B14" s="49"/>
      <c r="C14" s="43">
        <v>1</v>
      </c>
      <c r="D14" s="49"/>
      <c r="E14" s="85"/>
      <c r="F14" s="86"/>
      <c r="G14" s="87"/>
      <c r="H14" s="179"/>
      <c r="I14" s="182"/>
      <c r="J14" s="15"/>
      <c r="K14" s="44">
        <v>1</v>
      </c>
      <c r="L14" s="39"/>
      <c r="M14" s="39"/>
      <c r="N14" s="22"/>
      <c r="O14" s="39"/>
      <c r="P14" s="304">
        <v>42</v>
      </c>
      <c r="Q14" s="127"/>
    </row>
    <row r="15" spans="1:17" x14ac:dyDescent="0.25">
      <c r="A15" s="48" t="s">
        <v>544</v>
      </c>
      <c r="B15" s="49"/>
      <c r="C15" s="43"/>
      <c r="D15" s="54"/>
      <c r="E15" s="85"/>
      <c r="F15" s="86"/>
      <c r="G15" s="87"/>
      <c r="H15" s="179"/>
      <c r="I15" s="182"/>
      <c r="J15" s="15"/>
      <c r="K15" s="44"/>
      <c r="L15" s="39"/>
      <c r="M15" s="39"/>
      <c r="N15" s="22"/>
      <c r="O15" s="39"/>
      <c r="P15" s="304">
        <v>48</v>
      </c>
      <c r="Q15" s="127"/>
    </row>
    <row r="16" spans="1:17" x14ac:dyDescent="0.25">
      <c r="A16" s="106" t="s">
        <v>545</v>
      </c>
      <c r="B16" s="49"/>
      <c r="C16" s="43">
        <v>5</v>
      </c>
      <c r="D16" s="54"/>
      <c r="E16" s="85"/>
      <c r="F16" s="86"/>
      <c r="G16" s="87"/>
      <c r="H16" s="179"/>
      <c r="I16" s="182"/>
      <c r="J16" s="15"/>
      <c r="K16" s="44">
        <v>2</v>
      </c>
      <c r="L16" s="39">
        <v>3</v>
      </c>
      <c r="M16" s="39"/>
      <c r="N16" s="22"/>
      <c r="O16" s="39"/>
      <c r="P16" s="304">
        <v>51</v>
      </c>
      <c r="Q16" s="127"/>
    </row>
    <row r="17" spans="1:17" x14ac:dyDescent="0.25">
      <c r="A17" s="106" t="s">
        <v>546</v>
      </c>
      <c r="B17" s="49"/>
      <c r="C17" s="43">
        <v>3</v>
      </c>
      <c r="D17" s="54"/>
      <c r="E17" s="85"/>
      <c r="F17" s="86"/>
      <c r="G17" s="87"/>
      <c r="H17" s="179"/>
      <c r="I17" s="182"/>
      <c r="J17" s="15"/>
      <c r="K17" s="44">
        <v>1</v>
      </c>
      <c r="L17" s="39">
        <v>2</v>
      </c>
      <c r="M17" s="39"/>
      <c r="N17" s="22"/>
      <c r="O17" s="39"/>
      <c r="P17" s="304">
        <v>71</v>
      </c>
      <c r="Q17" s="127"/>
    </row>
    <row r="18" spans="1:17" x14ac:dyDescent="0.25">
      <c r="A18" s="48" t="s">
        <v>547</v>
      </c>
      <c r="B18" s="49"/>
      <c r="C18" s="43"/>
      <c r="D18" s="54"/>
      <c r="E18" s="85"/>
      <c r="F18" s="86"/>
      <c r="G18" s="87"/>
      <c r="H18" s="179"/>
      <c r="I18" s="182"/>
      <c r="J18" s="15"/>
      <c r="K18" s="44"/>
      <c r="L18" s="39"/>
      <c r="M18" s="39"/>
      <c r="N18" s="22"/>
      <c r="O18" s="39"/>
      <c r="P18" s="304">
        <v>81</v>
      </c>
      <c r="Q18" s="127"/>
    </row>
    <row r="19" spans="1:17" x14ac:dyDescent="0.25">
      <c r="A19" s="106" t="s">
        <v>548</v>
      </c>
      <c r="B19" s="49"/>
      <c r="C19" s="43">
        <v>1</v>
      </c>
      <c r="D19" s="54"/>
      <c r="E19" s="85"/>
      <c r="F19" s="86"/>
      <c r="G19" s="87"/>
      <c r="H19" s="179"/>
      <c r="I19" s="182"/>
      <c r="J19" s="15"/>
      <c r="K19" s="44">
        <v>1</v>
      </c>
      <c r="L19" s="39"/>
      <c r="M19" s="39"/>
      <c r="N19" s="22"/>
      <c r="O19" s="39"/>
      <c r="P19" s="304">
        <v>83</v>
      </c>
      <c r="Q19" s="127"/>
    </row>
    <row r="20" spans="1:17" x14ac:dyDescent="0.25">
      <c r="A20" s="106" t="s">
        <v>549</v>
      </c>
      <c r="B20" s="49"/>
      <c r="C20" s="43">
        <v>2</v>
      </c>
      <c r="D20" s="54"/>
      <c r="E20" s="85"/>
      <c r="F20" s="86"/>
      <c r="G20" s="87"/>
      <c r="H20" s="179"/>
      <c r="I20" s="182"/>
      <c r="J20" s="15"/>
      <c r="K20" s="44">
        <v>1</v>
      </c>
      <c r="L20" s="39">
        <v>1</v>
      </c>
      <c r="M20" s="39"/>
      <c r="N20" s="22"/>
      <c r="O20" s="39"/>
      <c r="P20" s="304">
        <v>84</v>
      </c>
      <c r="Q20" s="127"/>
    </row>
    <row r="21" spans="1:17" x14ac:dyDescent="0.25">
      <c r="A21" s="106" t="s">
        <v>550</v>
      </c>
      <c r="B21" s="49"/>
      <c r="C21" s="43">
        <v>1.5</v>
      </c>
      <c r="D21" s="54"/>
      <c r="E21" s="85"/>
      <c r="F21" s="86"/>
      <c r="G21" s="87"/>
      <c r="H21" s="179"/>
      <c r="I21" s="182"/>
      <c r="J21" s="15"/>
      <c r="K21" s="44">
        <v>0.5</v>
      </c>
      <c r="L21" s="39">
        <v>1</v>
      </c>
      <c r="M21" s="39"/>
      <c r="N21" s="22"/>
      <c r="O21" s="39"/>
      <c r="P21" s="304">
        <v>86</v>
      </c>
      <c r="Q21" s="127"/>
    </row>
    <row r="22" spans="1:17" x14ac:dyDescent="0.25">
      <c r="A22" s="48" t="s">
        <v>551</v>
      </c>
      <c r="B22" s="49"/>
      <c r="C22" s="43"/>
      <c r="D22" s="54"/>
      <c r="E22" s="85"/>
      <c r="F22" s="86"/>
      <c r="G22" s="87"/>
      <c r="H22" s="179"/>
      <c r="I22" s="182"/>
      <c r="J22" s="15"/>
      <c r="K22" s="44"/>
      <c r="L22" s="39"/>
      <c r="M22" s="39"/>
      <c r="N22" s="22"/>
      <c r="O22" s="39"/>
      <c r="P22" s="304">
        <v>88</v>
      </c>
      <c r="Q22" s="127"/>
    </row>
    <row r="23" spans="1:17" x14ac:dyDescent="0.25">
      <c r="A23" s="106" t="s">
        <v>552</v>
      </c>
      <c r="B23" s="49"/>
      <c r="C23" s="43">
        <v>1</v>
      </c>
      <c r="D23" s="54"/>
      <c r="E23" s="85"/>
      <c r="F23" s="86"/>
      <c r="G23" s="87"/>
      <c r="H23" s="179"/>
      <c r="I23" s="182"/>
      <c r="J23" s="15"/>
      <c r="K23" s="44">
        <v>1</v>
      </c>
      <c r="L23" s="39"/>
      <c r="M23" s="39"/>
      <c r="N23" s="22"/>
      <c r="O23" s="39"/>
      <c r="P23" s="304">
        <v>91</v>
      </c>
      <c r="Q23" s="127"/>
    </row>
    <row r="24" spans="1:17" x14ac:dyDescent="0.25">
      <c r="A24" s="242" t="s">
        <v>553</v>
      </c>
      <c r="B24" s="49"/>
      <c r="C24" s="43">
        <v>3</v>
      </c>
      <c r="D24" s="54"/>
      <c r="E24" s="85"/>
      <c r="F24" s="86"/>
      <c r="G24" s="87"/>
      <c r="H24" s="179"/>
      <c r="I24" s="182"/>
      <c r="J24" s="15"/>
      <c r="K24" s="44">
        <v>1.5</v>
      </c>
      <c r="L24" s="39">
        <v>1.5</v>
      </c>
      <c r="M24" s="39"/>
      <c r="N24" s="22"/>
      <c r="O24" s="39"/>
      <c r="P24" s="304">
        <v>93</v>
      </c>
      <c r="Q24" s="127"/>
    </row>
    <row r="25" spans="1:17" x14ac:dyDescent="0.25">
      <c r="A25" s="48" t="s">
        <v>554</v>
      </c>
      <c r="B25" s="49"/>
      <c r="C25" s="43"/>
      <c r="D25" s="54"/>
      <c r="E25" s="85"/>
      <c r="F25" s="86"/>
      <c r="G25" s="87"/>
      <c r="H25" s="179"/>
      <c r="I25" s="182"/>
      <c r="J25" s="15"/>
      <c r="K25" s="44"/>
      <c r="L25" s="39"/>
      <c r="M25" s="39"/>
      <c r="N25" s="22"/>
      <c r="O25" s="39"/>
      <c r="P25" s="304">
        <v>99</v>
      </c>
      <c r="Q25" s="127"/>
    </row>
    <row r="26" spans="1:17" ht="12.75" customHeight="1" x14ac:dyDescent="0.25">
      <c r="A26" s="242" t="s">
        <v>555</v>
      </c>
      <c r="B26" s="49"/>
      <c r="C26" s="43">
        <v>2</v>
      </c>
      <c r="D26" s="54"/>
      <c r="E26" s="85"/>
      <c r="F26" s="86"/>
      <c r="G26" s="87"/>
      <c r="H26" s="179"/>
      <c r="I26" s="182"/>
      <c r="J26" s="15"/>
      <c r="K26" s="44">
        <v>2</v>
      </c>
      <c r="L26" s="39"/>
      <c r="M26" s="39"/>
      <c r="N26" s="22"/>
      <c r="O26" s="39"/>
      <c r="P26" s="304">
        <v>101</v>
      </c>
      <c r="Q26" s="127"/>
    </row>
    <row r="27" spans="1:17" x14ac:dyDescent="0.25">
      <c r="A27" s="242" t="s">
        <v>556</v>
      </c>
      <c r="B27" s="49"/>
      <c r="C27" s="43">
        <v>3</v>
      </c>
      <c r="D27" s="54"/>
      <c r="E27" s="85"/>
      <c r="F27" s="86"/>
      <c r="G27" s="87"/>
      <c r="H27" s="179"/>
      <c r="I27" s="182"/>
      <c r="J27" s="15"/>
      <c r="K27" s="44">
        <v>3</v>
      </c>
      <c r="L27" s="39"/>
      <c r="M27" s="39"/>
      <c r="N27" s="22"/>
      <c r="O27" s="39"/>
      <c r="P27" s="304">
        <v>107</v>
      </c>
      <c r="Q27" s="127"/>
    </row>
    <row r="28" spans="1:17" x14ac:dyDescent="0.25">
      <c r="A28" s="48" t="s">
        <v>582</v>
      </c>
      <c r="B28" s="49"/>
      <c r="C28" s="43"/>
      <c r="D28" s="54"/>
      <c r="E28" s="85"/>
      <c r="F28" s="86"/>
      <c r="G28" s="87"/>
      <c r="H28" s="179"/>
      <c r="I28" s="182"/>
      <c r="J28" s="15"/>
      <c r="K28" s="44"/>
      <c r="L28" s="39"/>
      <c r="M28" s="39"/>
      <c r="N28" s="22"/>
      <c r="O28" s="39"/>
      <c r="P28" s="304">
        <v>114</v>
      </c>
      <c r="Q28" s="127"/>
    </row>
    <row r="29" spans="1:17" x14ac:dyDescent="0.25">
      <c r="A29" s="242" t="s">
        <v>557</v>
      </c>
      <c r="B29" s="49"/>
      <c r="C29" s="43">
        <v>2.5</v>
      </c>
      <c r="D29" s="54"/>
      <c r="E29" s="85"/>
      <c r="F29" s="86"/>
      <c r="G29" s="87"/>
      <c r="H29" s="179"/>
      <c r="I29" s="182"/>
      <c r="J29" s="15"/>
      <c r="K29" s="44">
        <v>1</v>
      </c>
      <c r="L29" s="39">
        <v>1.5</v>
      </c>
      <c r="M29" s="39"/>
      <c r="N29" s="22"/>
      <c r="O29" s="39"/>
      <c r="P29" s="304">
        <v>115</v>
      </c>
      <c r="Q29" s="127" t="s">
        <v>578</v>
      </c>
    </row>
    <row r="30" spans="1:17" x14ac:dyDescent="0.25">
      <c r="A30" s="242" t="s">
        <v>558</v>
      </c>
      <c r="B30" s="49"/>
      <c r="C30" s="43">
        <v>2</v>
      </c>
      <c r="D30" s="54"/>
      <c r="E30" s="85"/>
      <c r="F30" s="86"/>
      <c r="G30" s="87"/>
      <c r="H30" s="179"/>
      <c r="I30" s="182"/>
      <c r="J30" s="15"/>
      <c r="K30" s="44">
        <v>1</v>
      </c>
      <c r="L30" s="39">
        <v>1</v>
      </c>
      <c r="M30" s="39"/>
      <c r="N30" s="22"/>
      <c r="O30" s="39"/>
      <c r="P30" s="304">
        <v>126</v>
      </c>
      <c r="Q30" s="127" t="s">
        <v>577</v>
      </c>
    </row>
    <row r="31" spans="1:17" x14ac:dyDescent="0.25">
      <c r="A31" s="242" t="s">
        <v>559</v>
      </c>
      <c r="B31" s="49"/>
      <c r="C31" s="43">
        <v>2</v>
      </c>
      <c r="D31" s="54"/>
      <c r="E31" s="85"/>
      <c r="F31" s="86"/>
      <c r="G31" s="87"/>
      <c r="H31" s="179"/>
      <c r="I31" s="182"/>
      <c r="J31" s="15"/>
      <c r="K31" s="44">
        <v>1</v>
      </c>
      <c r="L31" s="39">
        <v>1</v>
      </c>
      <c r="M31" s="39"/>
      <c r="N31" s="22"/>
      <c r="O31" s="39"/>
      <c r="P31" s="304">
        <v>133</v>
      </c>
      <c r="Q31" s="127" t="s">
        <v>577</v>
      </c>
    </row>
    <row r="32" spans="1:17" x14ac:dyDescent="0.25">
      <c r="A32" s="242" t="s">
        <v>560</v>
      </c>
      <c r="B32" s="49"/>
      <c r="C32" s="43">
        <v>2</v>
      </c>
      <c r="D32" s="54"/>
      <c r="E32" s="85"/>
      <c r="F32" s="86"/>
      <c r="G32" s="87"/>
      <c r="H32" s="179"/>
      <c r="I32" s="182"/>
      <c r="J32" s="15"/>
      <c r="K32" s="44">
        <v>1</v>
      </c>
      <c r="L32" s="39">
        <v>1</v>
      </c>
      <c r="M32" s="39"/>
      <c r="N32" s="22"/>
      <c r="O32" s="39"/>
      <c r="P32" s="304">
        <v>141</v>
      </c>
      <c r="Q32" s="127" t="s">
        <v>577</v>
      </c>
    </row>
    <row r="33" spans="1:17" x14ac:dyDescent="0.25">
      <c r="A33" s="242" t="s">
        <v>561</v>
      </c>
      <c r="B33" s="49"/>
      <c r="C33" s="43">
        <v>2</v>
      </c>
      <c r="D33" s="54"/>
      <c r="E33" s="85"/>
      <c r="F33" s="86"/>
      <c r="G33" s="87"/>
      <c r="H33" s="179"/>
      <c r="I33" s="182"/>
      <c r="J33" s="15"/>
      <c r="K33" s="44">
        <v>1</v>
      </c>
      <c r="L33" s="39">
        <v>1</v>
      </c>
      <c r="M33" s="39"/>
      <c r="N33" s="22"/>
      <c r="O33" s="39"/>
      <c r="P33" s="304">
        <v>148</v>
      </c>
      <c r="Q33" s="127" t="s">
        <v>577</v>
      </c>
    </row>
    <row r="34" spans="1:17" x14ac:dyDescent="0.25">
      <c r="A34" s="242" t="s">
        <v>562</v>
      </c>
      <c r="B34" s="49"/>
      <c r="C34" s="43">
        <v>2</v>
      </c>
      <c r="D34" s="54"/>
      <c r="E34" s="85"/>
      <c r="F34" s="86"/>
      <c r="G34" s="87"/>
      <c r="H34" s="179"/>
      <c r="I34" s="182"/>
      <c r="J34" s="15"/>
      <c r="K34" s="44">
        <v>1</v>
      </c>
      <c r="L34" s="39">
        <v>1</v>
      </c>
      <c r="M34" s="39"/>
      <c r="N34" s="22"/>
      <c r="O34" s="39"/>
      <c r="P34" s="304">
        <v>156</v>
      </c>
      <c r="Q34" s="127" t="s">
        <v>577</v>
      </c>
    </row>
    <row r="35" spans="1:17" x14ac:dyDescent="0.25">
      <c r="A35" s="242" t="s">
        <v>563</v>
      </c>
      <c r="B35" s="49"/>
      <c r="C35" s="43">
        <v>2</v>
      </c>
      <c r="D35" s="54"/>
      <c r="E35" s="85"/>
      <c r="F35" s="86"/>
      <c r="G35" s="87"/>
      <c r="H35" s="179"/>
      <c r="I35" s="182"/>
      <c r="J35" s="15"/>
      <c r="K35" s="44">
        <v>1</v>
      </c>
      <c r="L35" s="39">
        <v>1</v>
      </c>
      <c r="M35" s="39"/>
      <c r="N35" s="22"/>
      <c r="O35" s="39"/>
      <c r="P35" s="304">
        <v>163</v>
      </c>
      <c r="Q35" s="127" t="s">
        <v>577</v>
      </c>
    </row>
    <row r="36" spans="1:17" x14ac:dyDescent="0.25">
      <c r="A36" s="48" t="s">
        <v>583</v>
      </c>
      <c r="B36" s="49"/>
      <c r="C36" s="43"/>
      <c r="D36" s="49"/>
      <c r="E36" s="85"/>
      <c r="F36" s="86"/>
      <c r="G36" s="87"/>
      <c r="H36" s="179"/>
      <c r="I36" s="182"/>
      <c r="J36" s="15"/>
      <c r="K36" s="44"/>
      <c r="L36" s="39"/>
      <c r="M36" s="39"/>
      <c r="N36" s="22"/>
      <c r="O36" s="39"/>
      <c r="P36" s="311">
        <v>169</v>
      </c>
      <c r="Q36" s="127"/>
    </row>
    <row r="37" spans="1:17" x14ac:dyDescent="0.25">
      <c r="A37" s="242" t="s">
        <v>584</v>
      </c>
      <c r="B37" s="49"/>
      <c r="C37" s="43">
        <v>2</v>
      </c>
      <c r="D37" s="49"/>
      <c r="E37" s="85"/>
      <c r="F37" s="86"/>
      <c r="G37" s="87"/>
      <c r="H37" s="179"/>
      <c r="I37" s="182"/>
      <c r="J37" s="15"/>
      <c r="K37" s="44">
        <v>1</v>
      </c>
      <c r="L37" s="39">
        <v>1</v>
      </c>
      <c r="M37" s="39"/>
      <c r="N37" s="22"/>
      <c r="O37" s="39"/>
      <c r="P37" s="311">
        <v>170</v>
      </c>
      <c r="Q37" s="127" t="s">
        <v>579</v>
      </c>
    </row>
    <row r="38" spans="1:17" x14ac:dyDescent="0.25">
      <c r="A38" s="242" t="s">
        <v>585</v>
      </c>
      <c r="B38" s="49"/>
      <c r="C38" s="43">
        <v>2</v>
      </c>
      <c r="D38" s="49"/>
      <c r="E38" s="85"/>
      <c r="F38" s="86"/>
      <c r="G38" s="87"/>
      <c r="H38" s="179"/>
      <c r="I38" s="182"/>
      <c r="J38" s="15"/>
      <c r="K38" s="44">
        <v>1</v>
      </c>
      <c r="L38" s="39">
        <v>1</v>
      </c>
      <c r="M38" s="39"/>
      <c r="N38" s="22"/>
      <c r="O38" s="39"/>
      <c r="P38" s="311">
        <v>180</v>
      </c>
      <c r="Q38" s="127" t="s">
        <v>579</v>
      </c>
    </row>
    <row r="39" spans="1:17" x14ac:dyDescent="0.25">
      <c r="A39" s="242" t="s">
        <v>586</v>
      </c>
      <c r="B39" s="49"/>
      <c r="C39" s="43">
        <v>2</v>
      </c>
      <c r="D39" s="49"/>
      <c r="E39" s="85"/>
      <c r="F39" s="86"/>
      <c r="G39" s="87"/>
      <c r="H39" s="179"/>
      <c r="I39" s="182"/>
      <c r="J39" s="15"/>
      <c r="K39" s="44">
        <v>1</v>
      </c>
      <c r="L39" s="39">
        <v>1</v>
      </c>
      <c r="M39" s="39"/>
      <c r="N39" s="22"/>
      <c r="O39" s="39"/>
      <c r="P39" s="311">
        <v>193</v>
      </c>
      <c r="Q39" s="127" t="s">
        <v>579</v>
      </c>
    </row>
    <row r="40" spans="1:17" x14ac:dyDescent="0.25">
      <c r="A40" s="242" t="s">
        <v>587</v>
      </c>
      <c r="B40" s="49"/>
      <c r="C40" s="43">
        <v>2</v>
      </c>
      <c r="D40" s="49"/>
      <c r="E40" s="85"/>
      <c r="F40" s="86"/>
      <c r="G40" s="87"/>
      <c r="H40" s="179"/>
      <c r="I40" s="182"/>
      <c r="J40" s="15"/>
      <c r="K40" s="44">
        <v>1</v>
      </c>
      <c r="L40" s="39">
        <v>1</v>
      </c>
      <c r="M40" s="39"/>
      <c r="N40" s="22"/>
      <c r="O40" s="39"/>
      <c r="P40" s="311">
        <v>205</v>
      </c>
      <c r="Q40" s="127" t="s">
        <v>579</v>
      </c>
    </row>
    <row r="41" spans="1:17" x14ac:dyDescent="0.25">
      <c r="A41" s="48" t="s">
        <v>566</v>
      </c>
      <c r="B41" s="49"/>
      <c r="C41" s="43"/>
      <c r="D41" s="49"/>
      <c r="E41" s="85"/>
      <c r="F41" s="86"/>
      <c r="G41" s="87"/>
      <c r="H41" s="179"/>
      <c r="I41" s="182"/>
      <c r="J41" s="15"/>
      <c r="K41" s="44"/>
      <c r="L41" s="39"/>
      <c r="M41" s="39"/>
      <c r="N41" s="22"/>
      <c r="O41" s="114" t="s">
        <v>135</v>
      </c>
      <c r="P41" s="311"/>
      <c r="Q41" s="127"/>
    </row>
    <row r="42" spans="1:17" x14ac:dyDescent="0.25">
      <c r="A42" s="246" t="s">
        <v>567</v>
      </c>
      <c r="B42" s="49"/>
      <c r="C42" s="43">
        <v>2</v>
      </c>
      <c r="D42" s="49"/>
      <c r="E42" s="85"/>
      <c r="F42" s="86"/>
      <c r="G42" s="87"/>
      <c r="H42" s="179"/>
      <c r="I42" s="182"/>
      <c r="J42" s="15"/>
      <c r="K42" s="44">
        <v>0.5</v>
      </c>
      <c r="L42" s="39">
        <v>1.5</v>
      </c>
      <c r="M42" s="39"/>
      <c r="N42" s="22"/>
      <c r="O42" s="114"/>
      <c r="P42" s="174" t="s">
        <v>568</v>
      </c>
      <c r="Q42" s="127"/>
    </row>
    <row r="43" spans="1:17" x14ac:dyDescent="0.25">
      <c r="A43" s="48" t="s">
        <v>569</v>
      </c>
      <c r="B43" s="49"/>
      <c r="C43" s="43"/>
      <c r="D43" s="49"/>
      <c r="E43" s="85"/>
      <c r="F43" s="86"/>
      <c r="G43" s="87"/>
      <c r="H43" s="179"/>
      <c r="I43" s="182"/>
      <c r="J43" s="15"/>
      <c r="K43" s="44"/>
      <c r="L43" s="39"/>
      <c r="M43" s="39"/>
      <c r="N43" s="22"/>
      <c r="O43" s="114" t="s">
        <v>135</v>
      </c>
      <c r="P43" s="174"/>
      <c r="Q43" s="127"/>
    </row>
    <row r="44" spans="1:17" x14ac:dyDescent="0.25">
      <c r="A44" s="42" t="s">
        <v>570</v>
      </c>
      <c r="B44" s="49"/>
      <c r="C44" s="43">
        <v>2</v>
      </c>
      <c r="D44" s="49"/>
      <c r="E44" s="85"/>
      <c r="F44" s="86"/>
      <c r="G44" s="87"/>
      <c r="H44" s="179"/>
      <c r="I44" s="182"/>
      <c r="J44" s="15"/>
      <c r="K44" s="44">
        <v>2</v>
      </c>
      <c r="L44" s="39"/>
      <c r="M44" s="39"/>
      <c r="N44" s="22"/>
      <c r="O44" s="39"/>
      <c r="P44" s="174" t="s">
        <v>568</v>
      </c>
      <c r="Q44" s="127"/>
    </row>
    <row r="45" spans="1:17" x14ac:dyDescent="0.25">
      <c r="A45" s="42" t="s">
        <v>571</v>
      </c>
      <c r="B45" s="49"/>
      <c r="C45" s="43">
        <v>4</v>
      </c>
      <c r="D45" s="49"/>
      <c r="E45" s="85"/>
      <c r="F45" s="86"/>
      <c r="G45" s="87"/>
      <c r="H45" s="179"/>
      <c r="I45" s="182"/>
      <c r="J45" s="15"/>
      <c r="K45" s="44"/>
      <c r="L45" s="39">
        <v>4</v>
      </c>
      <c r="M45" s="39"/>
      <c r="N45" s="22"/>
      <c r="O45" s="39"/>
      <c r="P45" s="174" t="s">
        <v>568</v>
      </c>
      <c r="Q45" s="127" t="s">
        <v>579</v>
      </c>
    </row>
    <row r="46" spans="1:17" x14ac:dyDescent="0.25">
      <c r="A46" s="42" t="s">
        <v>572</v>
      </c>
      <c r="B46" s="49"/>
      <c r="C46" s="43">
        <v>2</v>
      </c>
      <c r="D46" s="49"/>
      <c r="E46" s="85"/>
      <c r="F46" s="86"/>
      <c r="G46" s="87"/>
      <c r="H46" s="179"/>
      <c r="I46" s="182"/>
      <c r="J46" s="15"/>
      <c r="K46" s="44">
        <v>2</v>
      </c>
      <c r="L46" s="39"/>
      <c r="M46" s="39"/>
      <c r="N46" s="22"/>
      <c r="O46" s="39"/>
      <c r="P46" s="174" t="s">
        <v>568</v>
      </c>
      <c r="Q46" s="127"/>
    </row>
    <row r="47" spans="1:17" x14ac:dyDescent="0.25">
      <c r="A47" s="42" t="s">
        <v>573</v>
      </c>
      <c r="B47" s="49"/>
      <c r="C47" s="43">
        <v>4</v>
      </c>
      <c r="D47" s="49"/>
      <c r="E47" s="85"/>
      <c r="F47" s="86"/>
      <c r="G47" s="87"/>
      <c r="H47" s="179"/>
      <c r="I47" s="182"/>
      <c r="J47" s="15"/>
      <c r="K47" s="44"/>
      <c r="L47" s="39">
        <v>4</v>
      </c>
      <c r="M47" s="39"/>
      <c r="N47" s="22"/>
      <c r="O47" s="39"/>
      <c r="P47" s="174" t="s">
        <v>568</v>
      </c>
      <c r="Q47" s="127" t="s">
        <v>579</v>
      </c>
    </row>
    <row r="48" spans="1:17" x14ac:dyDescent="0.25">
      <c r="A48" s="42" t="s">
        <v>574</v>
      </c>
      <c r="B48" s="49"/>
      <c r="C48" s="43">
        <v>2</v>
      </c>
      <c r="D48" s="49"/>
      <c r="E48" s="85"/>
      <c r="F48" s="86"/>
      <c r="G48" s="87"/>
      <c r="H48" s="179"/>
      <c r="I48" s="182"/>
      <c r="J48" s="15"/>
      <c r="K48" s="44">
        <v>2</v>
      </c>
      <c r="L48" s="39"/>
      <c r="M48" s="39"/>
      <c r="N48" s="22"/>
      <c r="O48" s="39"/>
      <c r="P48" s="174" t="s">
        <v>568</v>
      </c>
      <c r="Q48" s="127"/>
    </row>
    <row r="49" spans="1:17" x14ac:dyDescent="0.25">
      <c r="A49" s="42" t="s">
        <v>575</v>
      </c>
      <c r="B49" s="49"/>
      <c r="C49" s="43">
        <v>3.25</v>
      </c>
      <c r="D49" s="49"/>
      <c r="E49" s="85"/>
      <c r="F49" s="86"/>
      <c r="G49" s="87"/>
      <c r="H49" s="179"/>
      <c r="I49" s="182"/>
      <c r="J49" s="15"/>
      <c r="K49" s="44"/>
      <c r="L49" s="39">
        <v>3.25</v>
      </c>
      <c r="M49" s="39"/>
      <c r="N49" s="22"/>
      <c r="O49" s="39"/>
      <c r="P49" s="174" t="s">
        <v>568</v>
      </c>
      <c r="Q49" s="127" t="s">
        <v>579</v>
      </c>
    </row>
    <row r="50" spans="1:17" ht="12.75" customHeight="1" x14ac:dyDescent="0.25">
      <c r="A50" s="16" t="s">
        <v>5</v>
      </c>
      <c r="B50" s="15"/>
      <c r="C50" s="43">
        <f>SUM(C7:C49)</f>
        <v>76.75</v>
      </c>
      <c r="D50" s="245"/>
      <c r="E50" s="85">
        <f>SUM(E6:E35)</f>
        <v>0</v>
      </c>
      <c r="F50" s="86">
        <f>SUM(F6:F35)</f>
        <v>0</v>
      </c>
      <c r="G50" s="87">
        <f>SUM(G6:G35)</f>
        <v>0</v>
      </c>
      <c r="H50" s="179">
        <f>SUM(H6:H35)</f>
        <v>0</v>
      </c>
      <c r="I50" s="182">
        <f>SUM(I6:I35)</f>
        <v>0</v>
      </c>
      <c r="J50" s="15"/>
      <c r="K50" s="39">
        <f>SUM(K7:K49)</f>
        <v>44</v>
      </c>
      <c r="L50" s="39">
        <f>SUM(L6:L49)</f>
        <v>32.75</v>
      </c>
      <c r="M50" s="39">
        <f>SUM(M6:M35)</f>
        <v>0</v>
      </c>
      <c r="N50" s="22"/>
      <c r="O50" s="39"/>
      <c r="P50" s="174"/>
      <c r="Q50" s="127"/>
    </row>
    <row r="52" spans="1:17" x14ac:dyDescent="0.25">
      <c r="A52" s="399" t="s">
        <v>564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</row>
    <row r="53" spans="1:17" x14ac:dyDescent="0.25">
      <c r="A53" s="2"/>
      <c r="B53" s="2"/>
      <c r="C53" s="18"/>
      <c r="D53" s="2"/>
      <c r="E53" s="18"/>
      <c r="F53" s="18"/>
      <c r="G53" s="18"/>
      <c r="H53" s="18"/>
      <c r="I53" s="18"/>
      <c r="J53" s="2"/>
      <c r="K53" s="18"/>
      <c r="L53" s="18"/>
      <c r="M53" s="18"/>
      <c r="N53" s="18"/>
      <c r="P53" s="18"/>
    </row>
    <row r="54" spans="1:17" x14ac:dyDescent="0.25">
      <c r="A54" s="2"/>
      <c r="B54" s="2"/>
      <c r="C54" s="18"/>
      <c r="D54" s="2"/>
      <c r="E54" s="18"/>
      <c r="F54" s="18"/>
      <c r="G54" s="18"/>
      <c r="H54" s="18"/>
      <c r="I54" s="18"/>
      <c r="J54" s="2"/>
      <c r="K54" s="18"/>
      <c r="L54" s="18"/>
      <c r="M54" s="18"/>
      <c r="N54" s="18"/>
      <c r="O54" s="2"/>
      <c r="P54" s="18"/>
    </row>
    <row r="55" spans="1:17" x14ac:dyDescent="0.25">
      <c r="A55" s="13"/>
      <c r="B55" s="6"/>
      <c r="C55" s="329" t="s">
        <v>0</v>
      </c>
      <c r="D55" s="3"/>
      <c r="E55" s="326" t="s">
        <v>1</v>
      </c>
      <c r="F55" s="326"/>
      <c r="G55" s="326"/>
      <c r="H55" s="326"/>
      <c r="I55" s="326"/>
      <c r="J55" s="4"/>
      <c r="K55" s="326" t="s">
        <v>2</v>
      </c>
      <c r="L55" s="326"/>
      <c r="M55" s="326"/>
      <c r="N55" s="5"/>
      <c r="O55" s="2"/>
      <c r="P55" s="21"/>
    </row>
    <row r="56" spans="1:17" x14ac:dyDescent="0.25">
      <c r="A56" s="15"/>
      <c r="B56" s="6"/>
      <c r="C56" s="332"/>
      <c r="D56" s="3"/>
      <c r="E56" s="33">
        <v>3</v>
      </c>
      <c r="F56" s="34">
        <v>4</v>
      </c>
      <c r="G56" s="35">
        <v>5</v>
      </c>
      <c r="H56" s="178">
        <v>6</v>
      </c>
      <c r="I56" s="181">
        <v>7</v>
      </c>
      <c r="J56" s="4"/>
      <c r="K56" s="32" t="s">
        <v>3</v>
      </c>
      <c r="L56" s="32" t="s">
        <v>4</v>
      </c>
      <c r="M56" s="32" t="s">
        <v>52</v>
      </c>
      <c r="N56" s="5"/>
      <c r="O56" s="2"/>
      <c r="P56" s="21"/>
    </row>
    <row r="57" spans="1:17" x14ac:dyDescent="0.25">
      <c r="A57" s="16" t="s">
        <v>6</v>
      </c>
      <c r="B57" s="6"/>
      <c r="C57" s="48">
        <f>C50</f>
        <v>76.75</v>
      </c>
      <c r="D57" s="6"/>
      <c r="E57" s="57">
        <f>E50</f>
        <v>0</v>
      </c>
      <c r="F57" s="58">
        <f>F50</f>
        <v>0</v>
      </c>
      <c r="G57" s="59">
        <f>G50</f>
        <v>0</v>
      </c>
      <c r="H57" s="241">
        <f>H50</f>
        <v>0</v>
      </c>
      <c r="I57" s="184">
        <f>I50</f>
        <v>0</v>
      </c>
      <c r="J57" s="6"/>
      <c r="K57" s="32">
        <f>K50</f>
        <v>44</v>
      </c>
      <c r="L57" s="32">
        <f>L50</f>
        <v>32.75</v>
      </c>
      <c r="M57" s="32">
        <f>M50</f>
        <v>0</v>
      </c>
      <c r="N57" s="5"/>
      <c r="O57" s="5"/>
      <c r="P57" s="21"/>
    </row>
    <row r="58" spans="1:17" x14ac:dyDescent="0.25">
      <c r="A58" s="6"/>
      <c r="B58" s="6"/>
      <c r="C58" s="20"/>
      <c r="D58" s="6"/>
      <c r="E58" s="20"/>
      <c r="F58" s="20"/>
      <c r="G58" s="20"/>
      <c r="H58" s="20"/>
      <c r="I58" s="20"/>
      <c r="J58" s="6"/>
      <c r="K58" s="20"/>
      <c r="L58" s="20"/>
      <c r="M58" s="20"/>
      <c r="N58" s="20"/>
      <c r="O58" s="5"/>
      <c r="P58" s="21"/>
    </row>
    <row r="59" spans="1:17" x14ac:dyDescent="0.25">
      <c r="A59" s="243" t="s">
        <v>7</v>
      </c>
      <c r="B59" s="6"/>
      <c r="C59" s="20"/>
      <c r="D59" s="6"/>
      <c r="E59" s="401" t="s">
        <v>19</v>
      </c>
      <c r="F59" s="401"/>
      <c r="G59" s="401"/>
      <c r="H59" s="401"/>
      <c r="I59" s="401"/>
      <c r="J59" s="6"/>
      <c r="K59" s="20"/>
      <c r="L59" s="20"/>
      <c r="M59" s="20"/>
      <c r="N59" s="20"/>
      <c r="O59" s="5"/>
      <c r="P59" s="21"/>
    </row>
    <row r="60" spans="1:17" x14ac:dyDescent="0.25">
      <c r="A60" s="23" t="s">
        <v>565</v>
      </c>
      <c r="B60" s="6"/>
      <c r="C60" s="20"/>
      <c r="D60" s="6"/>
      <c r="E60" s="325">
        <f>C57</f>
        <v>76.75</v>
      </c>
      <c r="F60" s="325"/>
      <c r="G60" s="325"/>
      <c r="H60" s="325"/>
      <c r="I60" s="325"/>
      <c r="J60" s="6"/>
      <c r="K60" s="20"/>
      <c r="L60" s="20"/>
      <c r="M60" s="20"/>
      <c r="N60" s="20"/>
      <c r="O60" s="11"/>
      <c r="P60" s="21"/>
    </row>
    <row r="61" spans="1:17" x14ac:dyDescent="0.25">
      <c r="A61" s="60" t="s">
        <v>6</v>
      </c>
      <c r="B61" s="6"/>
      <c r="C61" s="20"/>
      <c r="D61" s="6"/>
      <c r="E61" s="326">
        <f>SUM(E60:G60)</f>
        <v>76.75</v>
      </c>
      <c r="F61" s="326"/>
      <c r="G61" s="326"/>
      <c r="H61" s="326"/>
      <c r="I61" s="326"/>
      <c r="J61" s="6"/>
      <c r="K61" s="20"/>
      <c r="L61" s="20"/>
      <c r="M61" s="20"/>
      <c r="N61" s="20"/>
      <c r="O61" s="11"/>
      <c r="P61" s="21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20"/>
      <c r="L62" s="20"/>
      <c r="M62" s="20"/>
      <c r="N62" s="20"/>
      <c r="O62" s="11"/>
      <c r="P62" s="21"/>
    </row>
    <row r="63" spans="1:17" x14ac:dyDescent="0.25">
      <c r="O63" s="11"/>
    </row>
  </sheetData>
  <mergeCells count="15">
    <mergeCell ref="A1:Q1"/>
    <mergeCell ref="Q4:Q5"/>
    <mergeCell ref="O4:O5"/>
    <mergeCell ref="E61:I61"/>
    <mergeCell ref="A52:P52"/>
    <mergeCell ref="C55:C56"/>
    <mergeCell ref="E55:I55"/>
    <mergeCell ref="K55:M55"/>
    <mergeCell ref="E59:I59"/>
    <mergeCell ref="E60:I60"/>
    <mergeCell ref="A4:A5"/>
    <mergeCell ref="C4:C5"/>
    <mergeCell ref="E4:I4"/>
    <mergeCell ref="K4:M4"/>
    <mergeCell ref="P4:P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&amp;L&amp;"Arial,Vet"&amp;9Leerplansamensteller&amp;"Arial,Standaard"&amp;10
&amp;9Een DesignerAanpak
&amp;"Arial,Vet"Versie 07.2019 / pagina &amp;P van &amp;N&amp;C&amp;"Arial,Vet"&amp;9PP Benelux NV&amp;"Arial,Standaard"&amp;10
&amp;9www.pivotpoint.be&amp;R&amp;G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36"/>
  <sheetViews>
    <sheetView workbookViewId="0">
      <selection activeCell="A24" sqref="A24"/>
    </sheetView>
  </sheetViews>
  <sheetFormatPr defaultRowHeight="12.5" x14ac:dyDescent="0.25"/>
  <cols>
    <col min="1" max="1" width="63.81640625" bestFit="1" customWidth="1"/>
    <col min="2" max="2" width="2.26953125" customWidth="1"/>
    <col min="4" max="4" width="1.81640625" customWidth="1"/>
    <col min="10" max="10" width="1.54296875" customWidth="1"/>
    <col min="14" max="14" width="1.6328125" customWidth="1"/>
    <col min="15" max="15" width="6.7265625" customWidth="1"/>
  </cols>
  <sheetData>
    <row r="1" spans="1:15" ht="13" x14ac:dyDescent="0.25">
      <c r="A1" s="402" t="s">
        <v>517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3" spans="1:15" x14ac:dyDescent="0.25">
      <c r="A3" s="188"/>
    </row>
    <row r="4" spans="1:15" x14ac:dyDescent="0.25">
      <c r="A4" s="337" t="s">
        <v>12</v>
      </c>
      <c r="B4" s="3"/>
      <c r="C4" s="329" t="s">
        <v>0</v>
      </c>
      <c r="D4" s="3"/>
      <c r="E4" s="326" t="s">
        <v>1</v>
      </c>
      <c r="F4" s="326"/>
      <c r="G4" s="326"/>
      <c r="H4" s="326"/>
      <c r="I4" s="326"/>
      <c r="J4" s="3"/>
      <c r="K4" s="326" t="s">
        <v>2</v>
      </c>
      <c r="L4" s="326"/>
      <c r="M4" s="326"/>
      <c r="N4" s="3"/>
      <c r="O4" s="343" t="s">
        <v>8</v>
      </c>
    </row>
    <row r="5" spans="1:15" x14ac:dyDescent="0.25">
      <c r="A5" s="338"/>
      <c r="B5" s="3"/>
      <c r="C5" s="329"/>
      <c r="D5" s="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3"/>
      <c r="K5" s="32" t="s">
        <v>3</v>
      </c>
      <c r="L5" s="32" t="s">
        <v>4</v>
      </c>
      <c r="M5" s="32" t="s">
        <v>51</v>
      </c>
      <c r="N5" s="3"/>
      <c r="O5" s="344"/>
    </row>
    <row r="6" spans="1:15" x14ac:dyDescent="0.25">
      <c r="A6" s="48" t="s">
        <v>518</v>
      </c>
      <c r="B6" s="6"/>
      <c r="C6" s="43"/>
      <c r="D6" s="6"/>
      <c r="E6" s="85"/>
      <c r="F6" s="86"/>
      <c r="G6" s="87"/>
      <c r="H6" s="179"/>
      <c r="I6" s="182"/>
      <c r="J6" s="6"/>
      <c r="K6" s="39"/>
      <c r="L6" s="39"/>
      <c r="M6" s="39"/>
      <c r="N6" s="8"/>
      <c r="O6" s="304">
        <v>3</v>
      </c>
    </row>
    <row r="7" spans="1:15" x14ac:dyDescent="0.25">
      <c r="A7" s="106" t="s">
        <v>519</v>
      </c>
      <c r="B7" s="7"/>
      <c r="C7" s="43">
        <v>0.5</v>
      </c>
      <c r="D7" s="7"/>
      <c r="E7" s="85"/>
      <c r="F7" s="86"/>
      <c r="G7" s="87"/>
      <c r="H7" s="179"/>
      <c r="I7" s="182"/>
      <c r="J7" s="6"/>
      <c r="K7" s="44">
        <v>0.5</v>
      </c>
      <c r="L7" s="39"/>
      <c r="M7" s="39"/>
      <c r="N7" s="8"/>
      <c r="O7" s="304">
        <v>6</v>
      </c>
    </row>
    <row r="8" spans="1:15" x14ac:dyDescent="0.25">
      <c r="A8" s="106" t="s">
        <v>520</v>
      </c>
      <c r="B8" s="7"/>
      <c r="C8" s="43">
        <v>1.5</v>
      </c>
      <c r="D8" s="7"/>
      <c r="E8" s="85"/>
      <c r="F8" s="86"/>
      <c r="G8" s="87"/>
      <c r="H8" s="179"/>
      <c r="I8" s="182"/>
      <c r="J8" s="6"/>
      <c r="K8" s="44">
        <v>1.5</v>
      </c>
      <c r="L8" s="39"/>
      <c r="M8" s="39"/>
      <c r="N8" s="8"/>
      <c r="O8" s="304">
        <v>7</v>
      </c>
    </row>
    <row r="9" spans="1:15" x14ac:dyDescent="0.25">
      <c r="A9" s="48" t="s">
        <v>521</v>
      </c>
      <c r="B9" s="7"/>
      <c r="C9" s="43"/>
      <c r="D9" s="7"/>
      <c r="E9" s="85"/>
      <c r="F9" s="86"/>
      <c r="G9" s="87"/>
      <c r="H9" s="179"/>
      <c r="I9" s="182"/>
      <c r="J9" s="6"/>
      <c r="K9" s="44"/>
      <c r="L9" s="39"/>
      <c r="M9" s="39"/>
      <c r="N9" s="8"/>
      <c r="O9" s="304">
        <v>13</v>
      </c>
    </row>
    <row r="10" spans="1:15" x14ac:dyDescent="0.25">
      <c r="A10" s="106" t="s">
        <v>522</v>
      </c>
      <c r="B10" s="7"/>
      <c r="C10" s="43">
        <v>0.5</v>
      </c>
      <c r="D10" s="7"/>
      <c r="E10" s="85"/>
      <c r="F10" s="86"/>
      <c r="G10" s="87"/>
      <c r="H10" s="179"/>
      <c r="I10" s="182"/>
      <c r="J10" s="6"/>
      <c r="K10" s="44">
        <v>0.5</v>
      </c>
      <c r="L10" s="39"/>
      <c r="M10" s="39"/>
      <c r="N10" s="8"/>
      <c r="O10" s="304">
        <v>17</v>
      </c>
    </row>
    <row r="11" spans="1:15" x14ac:dyDescent="0.25">
      <c r="A11" s="106" t="s">
        <v>523</v>
      </c>
      <c r="B11" s="7"/>
      <c r="C11" s="43">
        <v>2.5</v>
      </c>
      <c r="D11" s="7"/>
      <c r="E11" s="85"/>
      <c r="F11" s="86"/>
      <c r="G11" s="87"/>
      <c r="H11" s="179"/>
      <c r="I11" s="182"/>
      <c r="J11" s="6"/>
      <c r="K11" s="44">
        <v>1.5</v>
      </c>
      <c r="L11" s="39">
        <v>1</v>
      </c>
      <c r="M11" s="39"/>
      <c r="N11" s="8"/>
      <c r="O11" s="304">
        <v>17</v>
      </c>
    </row>
    <row r="12" spans="1:15" x14ac:dyDescent="0.25">
      <c r="A12" s="106" t="s">
        <v>524</v>
      </c>
      <c r="B12" s="7"/>
      <c r="C12" s="43">
        <v>3</v>
      </c>
      <c r="D12" s="7"/>
      <c r="E12" s="85"/>
      <c r="F12" s="86"/>
      <c r="G12" s="87"/>
      <c r="H12" s="179"/>
      <c r="I12" s="182"/>
      <c r="J12" s="6"/>
      <c r="K12" s="44">
        <v>2</v>
      </c>
      <c r="L12" s="39">
        <v>1</v>
      </c>
      <c r="M12" s="39"/>
      <c r="N12" s="8"/>
      <c r="O12" s="304">
        <v>23</v>
      </c>
    </row>
    <row r="13" spans="1:15" x14ac:dyDescent="0.25">
      <c r="A13" s="48" t="s">
        <v>525</v>
      </c>
      <c r="B13" s="7"/>
      <c r="C13" s="43"/>
      <c r="D13" s="7"/>
      <c r="E13" s="85"/>
      <c r="F13" s="86"/>
      <c r="G13" s="87"/>
      <c r="H13" s="179"/>
      <c r="I13" s="182"/>
      <c r="J13" s="6"/>
      <c r="K13" s="44"/>
      <c r="L13" s="39"/>
      <c r="M13" s="39"/>
      <c r="N13" s="8"/>
      <c r="O13" s="304">
        <v>29</v>
      </c>
    </row>
    <row r="14" spans="1:15" x14ac:dyDescent="0.25">
      <c r="A14" s="106" t="s">
        <v>526</v>
      </c>
      <c r="B14" s="7"/>
      <c r="C14" s="43">
        <v>1</v>
      </c>
      <c r="D14" s="7"/>
      <c r="E14" s="85"/>
      <c r="F14" s="86"/>
      <c r="G14" s="87"/>
      <c r="H14" s="179"/>
      <c r="I14" s="182"/>
      <c r="J14" s="6"/>
      <c r="K14" s="44">
        <v>1</v>
      </c>
      <c r="L14" s="39"/>
      <c r="M14" s="39"/>
      <c r="N14" s="8"/>
      <c r="O14" s="304">
        <v>33</v>
      </c>
    </row>
    <row r="15" spans="1:15" x14ac:dyDescent="0.25">
      <c r="A15" s="106" t="s">
        <v>527</v>
      </c>
      <c r="B15" s="7"/>
      <c r="C15" s="43">
        <v>2</v>
      </c>
      <c r="D15" s="7"/>
      <c r="E15" s="85"/>
      <c r="F15" s="86"/>
      <c r="G15" s="87"/>
      <c r="H15" s="179"/>
      <c r="I15" s="182"/>
      <c r="J15" s="6"/>
      <c r="K15" s="44">
        <v>2</v>
      </c>
      <c r="L15" s="39"/>
      <c r="M15" s="39"/>
      <c r="N15" s="8"/>
      <c r="O15" s="304">
        <v>35</v>
      </c>
    </row>
    <row r="16" spans="1:15" x14ac:dyDescent="0.25">
      <c r="A16" s="106" t="s">
        <v>528</v>
      </c>
      <c r="B16" s="7"/>
      <c r="C16" s="43">
        <v>5</v>
      </c>
      <c r="D16" s="7"/>
      <c r="E16" s="85"/>
      <c r="F16" s="86"/>
      <c r="G16" s="87"/>
      <c r="H16" s="179"/>
      <c r="I16" s="182"/>
      <c r="J16" s="6"/>
      <c r="K16" s="44">
        <v>1</v>
      </c>
      <c r="L16" s="39">
        <v>4</v>
      </c>
      <c r="M16" s="39"/>
      <c r="N16" s="8"/>
      <c r="O16" s="304">
        <v>38</v>
      </c>
    </row>
    <row r="17" spans="1:15" x14ac:dyDescent="0.25">
      <c r="A17" s="48" t="s">
        <v>529</v>
      </c>
      <c r="B17" s="7"/>
      <c r="C17" s="43"/>
      <c r="D17" s="7"/>
      <c r="E17" s="85"/>
      <c r="F17" s="86"/>
      <c r="G17" s="87"/>
      <c r="H17" s="179"/>
      <c r="I17" s="182"/>
      <c r="J17" s="6"/>
      <c r="K17" s="44"/>
      <c r="L17" s="39"/>
      <c r="M17" s="39"/>
      <c r="N17" s="8"/>
      <c r="O17" s="304">
        <v>51</v>
      </c>
    </row>
    <row r="18" spans="1:15" x14ac:dyDescent="0.25">
      <c r="A18" s="106" t="s">
        <v>530</v>
      </c>
      <c r="B18" s="7"/>
      <c r="C18" s="43">
        <v>1</v>
      </c>
      <c r="D18" s="7"/>
      <c r="E18" s="85"/>
      <c r="F18" s="86"/>
      <c r="G18" s="87"/>
      <c r="H18" s="179"/>
      <c r="I18" s="182"/>
      <c r="J18" s="6"/>
      <c r="K18" s="44">
        <v>1</v>
      </c>
      <c r="L18" s="39"/>
      <c r="M18" s="39"/>
      <c r="N18" s="8"/>
      <c r="O18" s="304">
        <v>52</v>
      </c>
    </row>
    <row r="19" spans="1:15" x14ac:dyDescent="0.25">
      <c r="A19" s="106" t="s">
        <v>531</v>
      </c>
      <c r="B19" s="7"/>
      <c r="C19" s="43">
        <v>1</v>
      </c>
      <c r="D19" s="7"/>
      <c r="E19" s="85"/>
      <c r="F19" s="86"/>
      <c r="G19" s="87"/>
      <c r="H19" s="179"/>
      <c r="I19" s="182"/>
      <c r="J19" s="6"/>
      <c r="K19" s="44"/>
      <c r="L19" s="39"/>
      <c r="M19" s="39"/>
      <c r="N19" s="8"/>
      <c r="O19" s="304">
        <v>55</v>
      </c>
    </row>
    <row r="20" spans="1:15" x14ac:dyDescent="0.25">
      <c r="A20" s="24" t="s">
        <v>5</v>
      </c>
      <c r="B20" s="6"/>
      <c r="C20" s="43">
        <f>SUM(C7:C19)</f>
        <v>18</v>
      </c>
      <c r="D20" s="6"/>
      <c r="E20" s="36">
        <f>SUM(E6:E19)</f>
        <v>0</v>
      </c>
      <c r="F20" s="37">
        <f>SUM(F6:F19)</f>
        <v>0</v>
      </c>
      <c r="G20" s="38">
        <f>SUM(G6:G19)</f>
        <v>0</v>
      </c>
      <c r="H20" s="186">
        <f>SUM(H6:H19)</f>
        <v>0</v>
      </c>
      <c r="I20" s="187">
        <f>SUM(I6:I19)</f>
        <v>0</v>
      </c>
      <c r="J20" s="6"/>
      <c r="K20" s="39">
        <f>SUM(K6:K19)</f>
        <v>11</v>
      </c>
      <c r="L20" s="39">
        <f>SUM(L6:L19)</f>
        <v>6</v>
      </c>
      <c r="M20" s="39"/>
      <c r="N20" s="8"/>
      <c r="O20" s="19"/>
    </row>
    <row r="21" spans="1:15" x14ac:dyDescent="0.25">
      <c r="A21" s="6"/>
      <c r="B21" s="6"/>
      <c r="C21" s="20"/>
      <c r="D21" s="6"/>
      <c r="E21" s="20"/>
      <c r="F21" s="20"/>
      <c r="G21" s="20"/>
      <c r="H21" s="20"/>
      <c r="I21" s="20"/>
      <c r="J21" s="6"/>
      <c r="K21" s="20"/>
      <c r="L21" s="20"/>
      <c r="M21" s="20"/>
      <c r="N21" s="11"/>
      <c r="O21" s="17"/>
    </row>
    <row r="22" spans="1:15" x14ac:dyDescent="0.25">
      <c r="A22" s="6"/>
      <c r="B22" s="6"/>
      <c r="C22" s="20"/>
      <c r="D22" s="6"/>
      <c r="E22" s="20"/>
      <c r="F22" s="20"/>
      <c r="G22" s="20"/>
      <c r="H22" s="20"/>
      <c r="I22" s="20"/>
      <c r="J22" s="6"/>
      <c r="K22" s="20"/>
      <c r="L22" s="20"/>
      <c r="M22" s="20"/>
      <c r="N22" s="11"/>
      <c r="O22" s="17"/>
    </row>
    <row r="26" spans="1:15" x14ac:dyDescent="0.25">
      <c r="A26" s="403" t="s">
        <v>532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x14ac:dyDescent="0.25">
      <c r="A27" s="2"/>
      <c r="B27" s="2"/>
      <c r="C27" s="18"/>
      <c r="D27" s="2"/>
      <c r="E27" s="18"/>
      <c r="F27" s="18"/>
      <c r="G27" s="18"/>
      <c r="H27" s="18"/>
      <c r="I27" s="18"/>
      <c r="J27" s="2"/>
      <c r="K27" s="18"/>
      <c r="L27" s="18"/>
      <c r="M27" s="18"/>
      <c r="N27" s="2"/>
      <c r="O27" s="18"/>
    </row>
    <row r="28" spans="1:15" x14ac:dyDescent="0.25">
      <c r="A28" s="2"/>
      <c r="B28" s="2"/>
      <c r="C28" s="18"/>
      <c r="D28" s="2"/>
      <c r="E28" s="18"/>
      <c r="F28" s="18"/>
      <c r="G28" s="18"/>
      <c r="H28" s="18"/>
      <c r="I28" s="18"/>
      <c r="J28" s="2"/>
      <c r="K28" s="18"/>
      <c r="L28" s="18"/>
      <c r="M28" s="18"/>
      <c r="N28" s="2"/>
      <c r="O28" s="18"/>
    </row>
    <row r="29" spans="1:15" x14ac:dyDescent="0.25">
      <c r="A29" s="13"/>
      <c r="B29" s="6"/>
      <c r="C29" s="329" t="s">
        <v>0</v>
      </c>
      <c r="D29" s="3"/>
      <c r="E29" s="326" t="s">
        <v>1</v>
      </c>
      <c r="F29" s="326"/>
      <c r="G29" s="326"/>
      <c r="H29" s="326"/>
      <c r="I29" s="326"/>
      <c r="J29" s="4"/>
      <c r="K29" s="326" t="s">
        <v>2</v>
      </c>
      <c r="L29" s="326"/>
      <c r="M29" s="326"/>
      <c r="N29" s="5"/>
      <c r="O29" s="21"/>
    </row>
    <row r="30" spans="1:15" x14ac:dyDescent="0.25">
      <c r="A30" s="15"/>
      <c r="B30" s="6"/>
      <c r="C30" s="332"/>
      <c r="D30" s="3"/>
      <c r="E30" s="33">
        <v>3</v>
      </c>
      <c r="F30" s="34">
        <v>4</v>
      </c>
      <c r="G30" s="35">
        <v>5</v>
      </c>
      <c r="H30" s="178">
        <v>6</v>
      </c>
      <c r="I30" s="181">
        <v>7</v>
      </c>
      <c r="J30" s="4"/>
      <c r="K30" s="32" t="s">
        <v>3</v>
      </c>
      <c r="L30" s="32" t="s">
        <v>4</v>
      </c>
      <c r="M30" s="32" t="s">
        <v>52</v>
      </c>
      <c r="N30" s="5"/>
      <c r="O30" s="21"/>
    </row>
    <row r="31" spans="1:15" x14ac:dyDescent="0.25">
      <c r="A31" s="16" t="s">
        <v>6</v>
      </c>
      <c r="B31" s="6"/>
      <c r="C31" s="48">
        <f>SUM(C20)</f>
        <v>18</v>
      </c>
      <c r="D31" s="6"/>
      <c r="E31" s="57">
        <f>E20</f>
        <v>0</v>
      </c>
      <c r="F31" s="58">
        <f>F20</f>
        <v>0</v>
      </c>
      <c r="G31" s="59">
        <f>G20</f>
        <v>0</v>
      </c>
      <c r="H31" s="241">
        <f>H20</f>
        <v>0</v>
      </c>
      <c r="I31" s="184">
        <f>I20</f>
        <v>0</v>
      </c>
      <c r="J31" s="6"/>
      <c r="K31" s="32">
        <f>SUM(K20)</f>
        <v>11</v>
      </c>
      <c r="L31" s="32">
        <f>L20</f>
        <v>6</v>
      </c>
      <c r="M31" s="32">
        <f>M20</f>
        <v>0</v>
      </c>
      <c r="N31" s="5"/>
      <c r="O31" s="21"/>
    </row>
    <row r="32" spans="1:15" x14ac:dyDescent="0.25">
      <c r="A32" s="6"/>
      <c r="B32" s="6"/>
      <c r="C32" s="20"/>
      <c r="D32" s="6"/>
      <c r="E32" s="20"/>
      <c r="F32" s="20"/>
      <c r="G32" s="20"/>
      <c r="H32" s="20"/>
      <c r="I32" s="20"/>
      <c r="J32" s="6"/>
      <c r="K32" s="20"/>
      <c r="L32" s="20"/>
      <c r="M32" s="20"/>
      <c r="N32" s="11"/>
      <c r="O32" s="21"/>
    </row>
    <row r="33" spans="1:15" x14ac:dyDescent="0.25">
      <c r="A33" s="244" t="s">
        <v>7</v>
      </c>
      <c r="B33" s="6"/>
      <c r="C33" s="20"/>
      <c r="D33" s="6"/>
      <c r="E33" s="405" t="s">
        <v>19</v>
      </c>
      <c r="F33" s="405"/>
      <c r="G33" s="405"/>
      <c r="H33" s="405"/>
      <c r="I33" s="405"/>
      <c r="J33" s="20"/>
      <c r="K33" s="20"/>
      <c r="L33" s="11"/>
      <c r="M33" s="21"/>
      <c r="N33" s="6"/>
      <c r="O33" s="6"/>
    </row>
    <row r="34" spans="1:15" x14ac:dyDescent="0.25">
      <c r="A34" s="23" t="s">
        <v>533</v>
      </c>
      <c r="B34" s="6"/>
      <c r="C34" s="20"/>
      <c r="D34" s="6"/>
      <c r="E34" s="325">
        <f>C31</f>
        <v>18</v>
      </c>
      <c r="F34" s="325"/>
      <c r="G34" s="325"/>
      <c r="H34" s="325"/>
      <c r="I34" s="325"/>
      <c r="J34" s="6"/>
      <c r="K34" s="20"/>
      <c r="L34" s="20"/>
      <c r="M34" s="20"/>
      <c r="N34" s="11"/>
      <c r="O34" s="21"/>
    </row>
    <row r="35" spans="1:15" x14ac:dyDescent="0.25">
      <c r="A35" s="60" t="s">
        <v>6</v>
      </c>
      <c r="B35" s="6"/>
      <c r="C35" s="20"/>
      <c r="D35" s="6"/>
      <c r="E35" s="326">
        <f>SUM(E34:G34)</f>
        <v>18</v>
      </c>
      <c r="F35" s="326"/>
      <c r="G35" s="326"/>
      <c r="H35" s="326"/>
      <c r="I35" s="326"/>
      <c r="J35" s="6"/>
      <c r="K35" s="20"/>
      <c r="L35" s="20"/>
      <c r="M35" s="20"/>
      <c r="N35" s="11"/>
      <c r="O35" s="21"/>
    </row>
    <row r="36" spans="1: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20"/>
      <c r="L36" s="20"/>
      <c r="M36" s="20"/>
      <c r="N36" s="11"/>
      <c r="O36" s="21"/>
    </row>
  </sheetData>
  <mergeCells count="13">
    <mergeCell ref="E35:I35"/>
    <mergeCell ref="A26:O26"/>
    <mergeCell ref="C29:C30"/>
    <mergeCell ref="E29:I29"/>
    <mergeCell ref="K29:M29"/>
    <mergeCell ref="E33:I33"/>
    <mergeCell ref="E34:I34"/>
    <mergeCell ref="A1:O1"/>
    <mergeCell ref="A4:A5"/>
    <mergeCell ref="C4:C5"/>
    <mergeCell ref="E4:I4"/>
    <mergeCell ref="K4:M4"/>
    <mergeCell ref="O4:O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&amp;L&amp;"Arial,Vet"&amp;9Leerplansamensteller&amp;"Arial,Standaard"
Een DesignerAanpak
&amp;"Arial,Vet"Versie 07.2019 / pagina &amp;P van &amp;N&amp;C&amp;"Arial,Vet"&amp;9PP Benelux NV&amp;"Arial,Standaard"&amp;10
&amp;9www.pivotpoint.be&amp;R&amp;G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Q111"/>
  <sheetViews>
    <sheetView topLeftCell="B1" workbookViewId="0">
      <selection activeCell="O2" sqref="O1:O1048576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17" s="277" customFormat="1" ht="13" x14ac:dyDescent="0.3">
      <c r="A1" s="413" t="s">
        <v>667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4" spans="1:17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17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17" x14ac:dyDescent="0.25">
      <c r="A6" s="261" t="s">
        <v>606</v>
      </c>
      <c r="B6" s="210"/>
      <c r="C6" s="216"/>
      <c r="D6" s="210"/>
      <c r="E6" s="217"/>
      <c r="F6" s="218"/>
      <c r="G6" s="219"/>
      <c r="H6" s="179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17" x14ac:dyDescent="0.25">
      <c r="A7" s="271" t="s">
        <v>666</v>
      </c>
      <c r="B7" s="215"/>
      <c r="C7" s="216">
        <v>0.25</v>
      </c>
      <c r="D7" s="215"/>
      <c r="E7" s="217"/>
      <c r="F7" s="218"/>
      <c r="G7" s="219"/>
      <c r="H7" s="179"/>
      <c r="I7" s="239"/>
      <c r="J7" s="210"/>
      <c r="K7" s="220">
        <v>0.25</v>
      </c>
      <c r="L7" s="263"/>
      <c r="M7" s="263"/>
      <c r="N7" s="268"/>
      <c r="O7" s="263"/>
      <c r="P7" s="308">
        <v>4</v>
      </c>
      <c r="Q7" s="267"/>
    </row>
    <row r="8" spans="1:17" x14ac:dyDescent="0.25">
      <c r="A8" s="271" t="s">
        <v>665</v>
      </c>
      <c r="B8" s="215"/>
      <c r="C8" s="216">
        <v>0.25</v>
      </c>
      <c r="D8" s="215"/>
      <c r="E8" s="217"/>
      <c r="F8" s="218"/>
      <c r="G8" s="219"/>
      <c r="H8" s="179"/>
      <c r="I8" s="239"/>
      <c r="J8" s="210"/>
      <c r="K8" s="220">
        <v>0.25</v>
      </c>
      <c r="L8" s="263"/>
      <c r="M8" s="263"/>
      <c r="N8" s="268"/>
      <c r="O8" s="263"/>
      <c r="P8" s="308">
        <v>4</v>
      </c>
      <c r="Q8" s="267"/>
    </row>
    <row r="9" spans="1:17" x14ac:dyDescent="0.25">
      <c r="A9" s="271" t="s">
        <v>664</v>
      </c>
      <c r="B9" s="215"/>
      <c r="C9" s="216">
        <v>0.25</v>
      </c>
      <c r="D9" s="215"/>
      <c r="E9" s="217"/>
      <c r="F9" s="218"/>
      <c r="G9" s="219"/>
      <c r="H9" s="179"/>
      <c r="I9" s="239"/>
      <c r="J9" s="210"/>
      <c r="K9" s="220">
        <v>0.25</v>
      </c>
      <c r="L9" s="263"/>
      <c r="M9" s="263"/>
      <c r="N9" s="268"/>
      <c r="O9" s="263"/>
      <c r="P9" s="308">
        <v>4</v>
      </c>
      <c r="Q9" s="267"/>
    </row>
    <row r="10" spans="1:17" x14ac:dyDescent="0.25">
      <c r="A10" s="271" t="s">
        <v>663</v>
      </c>
      <c r="B10" s="215"/>
      <c r="C10" s="216">
        <v>1.5</v>
      </c>
      <c r="D10" s="215"/>
      <c r="E10" s="217"/>
      <c r="F10" s="218"/>
      <c r="G10" s="219"/>
      <c r="H10" s="179"/>
      <c r="I10" s="239"/>
      <c r="J10" s="210"/>
      <c r="K10" s="220">
        <v>1.5</v>
      </c>
      <c r="L10" s="263"/>
      <c r="M10" s="263"/>
      <c r="N10" s="268"/>
      <c r="O10" s="263"/>
      <c r="P10" s="308">
        <v>5</v>
      </c>
      <c r="Q10" s="267"/>
    </row>
    <row r="11" spans="1:17" x14ac:dyDescent="0.25">
      <c r="A11" s="261" t="s">
        <v>605</v>
      </c>
      <c r="B11" s="215"/>
      <c r="C11" s="216"/>
      <c r="D11" s="215"/>
      <c r="E11" s="217"/>
      <c r="F11" s="218"/>
      <c r="G11" s="219"/>
      <c r="H11" s="179"/>
      <c r="I11" s="239"/>
      <c r="J11" s="210"/>
      <c r="K11" s="220"/>
      <c r="L11" s="263"/>
      <c r="M11" s="263"/>
      <c r="N11" s="268"/>
      <c r="O11" s="263"/>
      <c r="P11" s="308">
        <v>9</v>
      </c>
      <c r="Q11" s="267"/>
    </row>
    <row r="12" spans="1:17" x14ac:dyDescent="0.25">
      <c r="A12" s="273" t="s">
        <v>662</v>
      </c>
      <c r="B12" s="215"/>
      <c r="C12" s="216">
        <v>0.25</v>
      </c>
      <c r="D12" s="215"/>
      <c r="E12" s="217"/>
      <c r="F12" s="218"/>
      <c r="G12" s="219"/>
      <c r="H12" s="179"/>
      <c r="I12" s="239"/>
      <c r="J12" s="210"/>
      <c r="K12" s="220">
        <v>0.25</v>
      </c>
      <c r="L12" s="263"/>
      <c r="M12" s="263"/>
      <c r="N12" s="268"/>
      <c r="O12" s="263"/>
      <c r="P12" s="308">
        <v>12</v>
      </c>
      <c r="Q12" s="267"/>
    </row>
    <row r="13" spans="1:17" x14ac:dyDescent="0.25">
      <c r="A13" s="273" t="s">
        <v>661</v>
      </c>
      <c r="B13" s="215"/>
      <c r="C13" s="216">
        <v>0.25</v>
      </c>
      <c r="D13" s="215"/>
      <c r="E13" s="217"/>
      <c r="F13" s="218"/>
      <c r="G13" s="219"/>
      <c r="H13" s="179"/>
      <c r="I13" s="239"/>
      <c r="J13" s="210"/>
      <c r="K13" s="220">
        <v>0.25</v>
      </c>
      <c r="L13" s="263"/>
      <c r="M13" s="263"/>
      <c r="N13" s="268"/>
      <c r="O13" s="263"/>
      <c r="P13" s="308">
        <v>12</v>
      </c>
      <c r="Q13" s="267"/>
    </row>
    <row r="14" spans="1:17" x14ac:dyDescent="0.25">
      <c r="A14" s="271" t="s">
        <v>660</v>
      </c>
      <c r="B14" s="215"/>
      <c r="C14" s="216">
        <v>0.25</v>
      </c>
      <c r="D14" s="215"/>
      <c r="E14" s="217"/>
      <c r="F14" s="218"/>
      <c r="G14" s="219"/>
      <c r="H14" s="179"/>
      <c r="I14" s="239"/>
      <c r="J14" s="210"/>
      <c r="K14" s="220">
        <v>0.25</v>
      </c>
      <c r="L14" s="263"/>
      <c r="M14" s="263"/>
      <c r="N14" s="268"/>
      <c r="O14" s="263"/>
      <c r="P14" s="308">
        <v>12</v>
      </c>
      <c r="Q14" s="267"/>
    </row>
    <row r="15" spans="1:17" x14ac:dyDescent="0.25">
      <c r="A15" s="271" t="s">
        <v>659</v>
      </c>
      <c r="B15" s="215"/>
      <c r="C15" s="216">
        <v>0.25</v>
      </c>
      <c r="D15" s="215"/>
      <c r="E15" s="217"/>
      <c r="F15" s="218"/>
      <c r="G15" s="219"/>
      <c r="H15" s="179"/>
      <c r="I15" s="239"/>
      <c r="J15" s="210"/>
      <c r="K15" s="220">
        <v>0.25</v>
      </c>
      <c r="L15" s="263"/>
      <c r="M15" s="263"/>
      <c r="N15" s="268"/>
      <c r="O15" s="263"/>
      <c r="P15" s="308">
        <v>12</v>
      </c>
      <c r="Q15" s="267"/>
    </row>
    <row r="16" spans="1:17" x14ac:dyDescent="0.25">
      <c r="A16" s="271" t="s">
        <v>658</v>
      </c>
      <c r="B16" s="215"/>
      <c r="C16" s="216">
        <v>0.25</v>
      </c>
      <c r="D16" s="215"/>
      <c r="E16" s="217"/>
      <c r="F16" s="218"/>
      <c r="G16" s="219"/>
      <c r="H16" s="179"/>
      <c r="I16" s="239"/>
      <c r="J16" s="210"/>
      <c r="K16" s="220">
        <v>0.25</v>
      </c>
      <c r="L16" s="263"/>
      <c r="M16" s="263"/>
      <c r="N16" s="268"/>
      <c r="O16" s="263"/>
      <c r="P16" s="308">
        <v>13</v>
      </c>
      <c r="Q16" s="267"/>
    </row>
    <row r="17" spans="1:17" x14ac:dyDescent="0.25">
      <c r="A17" s="261" t="s">
        <v>604</v>
      </c>
      <c r="B17" s="215"/>
      <c r="C17" s="216"/>
      <c r="D17" s="215"/>
      <c r="E17" s="217"/>
      <c r="F17" s="218"/>
      <c r="G17" s="219"/>
      <c r="H17" s="179"/>
      <c r="I17" s="239"/>
      <c r="J17" s="210"/>
      <c r="K17" s="220"/>
      <c r="L17" s="263"/>
      <c r="M17" s="263"/>
      <c r="N17" s="268"/>
      <c r="O17" s="263"/>
      <c r="P17" s="308">
        <v>14</v>
      </c>
      <c r="Q17" s="267"/>
    </row>
    <row r="18" spans="1:17" x14ac:dyDescent="0.25">
      <c r="A18" s="271" t="s">
        <v>657</v>
      </c>
      <c r="B18" s="215"/>
      <c r="C18" s="216">
        <v>0.75</v>
      </c>
      <c r="D18" s="215"/>
      <c r="E18" s="217"/>
      <c r="F18" s="218"/>
      <c r="G18" s="219"/>
      <c r="H18" s="179"/>
      <c r="I18" s="239"/>
      <c r="J18" s="210"/>
      <c r="K18" s="220">
        <v>0.75</v>
      </c>
      <c r="L18" s="263"/>
      <c r="M18" s="263"/>
      <c r="N18" s="268"/>
      <c r="O18" s="263"/>
      <c r="P18" s="308">
        <v>17</v>
      </c>
      <c r="Q18" s="267"/>
    </row>
    <row r="19" spans="1:17" x14ac:dyDescent="0.25">
      <c r="A19" s="271" t="s">
        <v>656</v>
      </c>
      <c r="B19" s="215"/>
      <c r="C19" s="216">
        <v>0.25</v>
      </c>
      <c r="D19" s="215"/>
      <c r="E19" s="217"/>
      <c r="F19" s="218"/>
      <c r="G19" s="219"/>
      <c r="H19" s="179"/>
      <c r="I19" s="239"/>
      <c r="J19" s="210"/>
      <c r="K19" s="220">
        <v>0.25</v>
      </c>
      <c r="L19" s="263"/>
      <c r="M19" s="263"/>
      <c r="N19" s="268"/>
      <c r="O19" s="263"/>
      <c r="P19" s="308">
        <v>17</v>
      </c>
      <c r="Q19" s="267"/>
    </row>
    <row r="20" spans="1:17" x14ac:dyDescent="0.25">
      <c r="A20" s="271" t="s">
        <v>655</v>
      </c>
      <c r="B20" s="215"/>
      <c r="C20" s="216">
        <v>1</v>
      </c>
      <c r="D20" s="215"/>
      <c r="E20" s="217"/>
      <c r="F20" s="218"/>
      <c r="G20" s="219"/>
      <c r="H20" s="179"/>
      <c r="I20" s="239"/>
      <c r="J20" s="210"/>
      <c r="K20" s="220">
        <v>1</v>
      </c>
      <c r="L20" s="263"/>
      <c r="M20" s="263"/>
      <c r="N20" s="268"/>
      <c r="O20" s="263"/>
      <c r="P20" s="308">
        <v>19</v>
      </c>
      <c r="Q20" s="267"/>
    </row>
    <row r="21" spans="1:17" x14ac:dyDescent="0.25">
      <c r="A21" s="271" t="s">
        <v>654</v>
      </c>
      <c r="B21" s="215"/>
      <c r="C21" s="216">
        <v>0.5</v>
      </c>
      <c r="D21" s="215"/>
      <c r="E21" s="217"/>
      <c r="F21" s="218"/>
      <c r="G21" s="219"/>
      <c r="H21" s="179"/>
      <c r="I21" s="239"/>
      <c r="J21" s="210"/>
      <c r="K21" s="220">
        <v>0.5</v>
      </c>
      <c r="L21" s="263"/>
      <c r="M21" s="263"/>
      <c r="N21" s="268"/>
      <c r="O21" s="263"/>
      <c r="P21" s="308">
        <v>21</v>
      </c>
      <c r="Q21" s="267"/>
    </row>
    <row r="22" spans="1:17" x14ac:dyDescent="0.25">
      <c r="A22" s="271" t="s">
        <v>653</v>
      </c>
      <c r="B22" s="215"/>
      <c r="C22" s="216">
        <v>0.25</v>
      </c>
      <c r="D22" s="215"/>
      <c r="E22" s="217"/>
      <c r="F22" s="218"/>
      <c r="G22" s="219"/>
      <c r="H22" s="179"/>
      <c r="I22" s="239"/>
      <c r="J22" s="210"/>
      <c r="K22" s="220">
        <v>0.25</v>
      </c>
      <c r="L22" s="263"/>
      <c r="M22" s="263"/>
      <c r="N22" s="268"/>
      <c r="O22" s="263"/>
      <c r="P22" s="308">
        <v>22</v>
      </c>
      <c r="Q22" s="267"/>
    </row>
    <row r="23" spans="1:17" x14ac:dyDescent="0.25">
      <c r="A23" s="271" t="s">
        <v>652</v>
      </c>
      <c r="B23" s="215"/>
      <c r="C23" s="216">
        <v>0.25</v>
      </c>
      <c r="D23" s="215"/>
      <c r="E23" s="217"/>
      <c r="F23" s="218"/>
      <c r="G23" s="219"/>
      <c r="H23" s="179"/>
      <c r="I23" s="239"/>
      <c r="J23" s="210"/>
      <c r="K23" s="220">
        <v>0.25</v>
      </c>
      <c r="L23" s="263"/>
      <c r="M23" s="263"/>
      <c r="N23" s="268"/>
      <c r="O23" s="263"/>
      <c r="P23" s="308">
        <v>22</v>
      </c>
      <c r="Q23" s="267"/>
    </row>
    <row r="24" spans="1:17" x14ac:dyDescent="0.25">
      <c r="A24" s="271" t="s">
        <v>651</v>
      </c>
      <c r="B24" s="215"/>
      <c r="C24" s="216">
        <v>1</v>
      </c>
      <c r="D24" s="215"/>
      <c r="E24" s="217"/>
      <c r="F24" s="218"/>
      <c r="G24" s="219"/>
      <c r="H24" s="179"/>
      <c r="I24" s="239"/>
      <c r="J24" s="210"/>
      <c r="K24" s="220">
        <v>1</v>
      </c>
      <c r="L24" s="263"/>
      <c r="M24" s="263"/>
      <c r="N24" s="268"/>
      <c r="O24" s="263"/>
      <c r="P24" s="308">
        <v>22</v>
      </c>
      <c r="Q24" s="267"/>
    </row>
    <row r="25" spans="1:17" x14ac:dyDescent="0.25">
      <c r="A25" s="272" t="s">
        <v>603</v>
      </c>
      <c r="B25" s="215"/>
      <c r="C25" s="216"/>
      <c r="D25" s="215"/>
      <c r="E25" s="217"/>
      <c r="F25" s="218"/>
      <c r="G25" s="219"/>
      <c r="H25" s="179"/>
      <c r="I25" s="239"/>
      <c r="J25" s="210"/>
      <c r="K25" s="220"/>
      <c r="L25" s="263"/>
      <c r="M25" s="263"/>
      <c r="N25" s="268"/>
      <c r="O25" s="263"/>
      <c r="P25" s="317">
        <v>25</v>
      </c>
      <c r="Q25" s="267"/>
    </row>
    <row r="26" spans="1:17" x14ac:dyDescent="0.25">
      <c r="A26" s="271" t="s">
        <v>650</v>
      </c>
      <c r="B26" s="215"/>
      <c r="C26" s="216">
        <v>1</v>
      </c>
      <c r="D26" s="215"/>
      <c r="E26" s="217"/>
      <c r="F26" s="218"/>
      <c r="G26" s="219"/>
      <c r="H26" s="179"/>
      <c r="I26" s="239"/>
      <c r="J26" s="210"/>
      <c r="K26" s="220">
        <v>1</v>
      </c>
      <c r="L26" s="263"/>
      <c r="M26" s="263"/>
      <c r="N26" s="268"/>
      <c r="O26" s="263"/>
      <c r="P26" s="308">
        <v>28</v>
      </c>
      <c r="Q26" s="267"/>
    </row>
    <row r="27" spans="1:17" x14ac:dyDescent="0.25">
      <c r="A27" s="222" t="s">
        <v>649</v>
      </c>
      <c r="B27" s="215"/>
      <c r="C27" s="216"/>
      <c r="D27" s="215"/>
      <c r="E27" s="217"/>
      <c r="F27" s="218"/>
      <c r="G27" s="219"/>
      <c r="H27" s="179"/>
      <c r="I27" s="239"/>
      <c r="J27" s="210"/>
      <c r="K27" s="220"/>
      <c r="L27" s="263"/>
      <c r="M27" s="263"/>
      <c r="N27" s="268"/>
      <c r="O27" s="263"/>
      <c r="P27" s="308">
        <v>28</v>
      </c>
      <c r="Q27" s="267"/>
    </row>
    <row r="28" spans="1:17" x14ac:dyDescent="0.25">
      <c r="A28" s="222" t="s">
        <v>648</v>
      </c>
      <c r="B28" s="215"/>
      <c r="C28" s="216"/>
      <c r="D28" s="215"/>
      <c r="E28" s="217"/>
      <c r="F28" s="218"/>
      <c r="G28" s="219"/>
      <c r="H28" s="179"/>
      <c r="I28" s="239"/>
      <c r="J28" s="210"/>
      <c r="K28" s="220"/>
      <c r="L28" s="263"/>
      <c r="M28" s="263"/>
      <c r="N28" s="268"/>
      <c r="O28" s="263"/>
      <c r="P28" s="308">
        <v>28</v>
      </c>
      <c r="Q28" s="267"/>
    </row>
    <row r="29" spans="1:17" x14ac:dyDescent="0.25">
      <c r="A29" s="222" t="s">
        <v>647</v>
      </c>
      <c r="B29" s="215"/>
      <c r="C29" s="216"/>
      <c r="D29" s="215"/>
      <c r="E29" s="217"/>
      <c r="F29" s="218"/>
      <c r="G29" s="219"/>
      <c r="H29" s="179"/>
      <c r="I29" s="239"/>
      <c r="J29" s="210"/>
      <c r="K29" s="220"/>
      <c r="L29" s="263"/>
      <c r="M29" s="263"/>
      <c r="N29" s="268"/>
      <c r="O29" s="263"/>
      <c r="P29" s="308">
        <v>28</v>
      </c>
      <c r="Q29" s="267"/>
    </row>
    <row r="30" spans="1:17" x14ac:dyDescent="0.25">
      <c r="A30" s="271" t="s">
        <v>646</v>
      </c>
      <c r="B30" s="215"/>
      <c r="C30" s="216">
        <v>1</v>
      </c>
      <c r="D30" s="215"/>
      <c r="E30" s="217"/>
      <c r="F30" s="218"/>
      <c r="G30" s="219"/>
      <c r="H30" s="179"/>
      <c r="I30" s="239"/>
      <c r="J30" s="210"/>
      <c r="K30" s="220">
        <v>1</v>
      </c>
      <c r="L30" s="263"/>
      <c r="M30" s="263"/>
      <c r="N30" s="268"/>
      <c r="O30" s="263"/>
      <c r="P30" s="308">
        <v>29</v>
      </c>
      <c r="Q30" s="267"/>
    </row>
    <row r="31" spans="1:17" x14ac:dyDescent="0.25">
      <c r="A31" s="222" t="s">
        <v>645</v>
      </c>
      <c r="B31" s="215"/>
      <c r="C31" s="216"/>
      <c r="D31" s="215"/>
      <c r="E31" s="217"/>
      <c r="F31" s="218"/>
      <c r="G31" s="219"/>
      <c r="H31" s="179"/>
      <c r="I31" s="239"/>
      <c r="J31" s="210"/>
      <c r="K31" s="220"/>
      <c r="L31" s="263"/>
      <c r="M31" s="263"/>
      <c r="N31" s="268"/>
      <c r="O31" s="263"/>
      <c r="P31" s="308">
        <v>29</v>
      </c>
      <c r="Q31" s="267"/>
    </row>
    <row r="32" spans="1:17" x14ac:dyDescent="0.25">
      <c r="A32" s="222" t="s">
        <v>644</v>
      </c>
      <c r="B32" s="215"/>
      <c r="C32" s="216"/>
      <c r="D32" s="215"/>
      <c r="E32" s="217"/>
      <c r="F32" s="218"/>
      <c r="G32" s="219"/>
      <c r="H32" s="179"/>
      <c r="I32" s="239"/>
      <c r="J32" s="210"/>
      <c r="K32" s="220"/>
      <c r="L32" s="263"/>
      <c r="M32" s="263"/>
      <c r="N32" s="268"/>
      <c r="O32" s="263"/>
      <c r="P32" s="308">
        <v>30</v>
      </c>
      <c r="Q32" s="267"/>
    </row>
    <row r="33" spans="1:17" x14ac:dyDescent="0.25">
      <c r="A33" s="222" t="s">
        <v>643</v>
      </c>
      <c r="B33" s="215"/>
      <c r="C33" s="216"/>
      <c r="D33" s="215"/>
      <c r="E33" s="217"/>
      <c r="F33" s="218"/>
      <c r="G33" s="219"/>
      <c r="H33" s="179"/>
      <c r="I33" s="239"/>
      <c r="J33" s="210"/>
      <c r="K33" s="220"/>
      <c r="L33" s="263"/>
      <c r="M33" s="263"/>
      <c r="N33" s="268"/>
      <c r="O33" s="263"/>
      <c r="P33" s="308">
        <v>30</v>
      </c>
      <c r="Q33" s="267"/>
    </row>
    <row r="34" spans="1:17" x14ac:dyDescent="0.25">
      <c r="A34" s="271" t="s">
        <v>642</v>
      </c>
      <c r="B34" s="215"/>
      <c r="C34" s="216">
        <v>0.5</v>
      </c>
      <c r="D34" s="215"/>
      <c r="E34" s="217"/>
      <c r="F34" s="218"/>
      <c r="G34" s="219"/>
      <c r="H34" s="179"/>
      <c r="I34" s="239"/>
      <c r="J34" s="210"/>
      <c r="K34" s="220">
        <v>0.5</v>
      </c>
      <c r="L34" s="263"/>
      <c r="M34" s="263"/>
      <c r="N34" s="268"/>
      <c r="O34" s="263"/>
      <c r="P34" s="308">
        <v>31</v>
      </c>
      <c r="Q34" s="267"/>
    </row>
    <row r="35" spans="1:17" x14ac:dyDescent="0.25">
      <c r="A35" s="222" t="s">
        <v>641</v>
      </c>
      <c r="B35" s="215"/>
      <c r="C35" s="216"/>
      <c r="D35" s="215"/>
      <c r="E35" s="217"/>
      <c r="F35" s="218"/>
      <c r="G35" s="219"/>
      <c r="H35" s="179"/>
      <c r="I35" s="239"/>
      <c r="J35" s="210"/>
      <c r="K35" s="220"/>
      <c r="L35" s="263"/>
      <c r="M35" s="263"/>
      <c r="N35" s="268"/>
      <c r="O35" s="263"/>
      <c r="P35" s="308">
        <v>31</v>
      </c>
      <c r="Q35" s="267"/>
    </row>
    <row r="36" spans="1:17" x14ac:dyDescent="0.25">
      <c r="A36" s="271" t="s">
        <v>640</v>
      </c>
      <c r="B36" s="215"/>
      <c r="C36" s="216">
        <v>1</v>
      </c>
      <c r="D36" s="215"/>
      <c r="E36" s="217"/>
      <c r="F36" s="218"/>
      <c r="G36" s="219"/>
      <c r="H36" s="179"/>
      <c r="I36" s="239"/>
      <c r="J36" s="210"/>
      <c r="K36" s="220">
        <v>1</v>
      </c>
      <c r="L36" s="263"/>
      <c r="M36" s="263"/>
      <c r="N36" s="268"/>
      <c r="O36" s="263"/>
      <c r="P36" s="308">
        <v>32</v>
      </c>
      <c r="Q36" s="267"/>
    </row>
    <row r="37" spans="1:17" x14ac:dyDescent="0.25">
      <c r="A37" s="222" t="s">
        <v>639</v>
      </c>
      <c r="B37" s="215"/>
      <c r="C37" s="216"/>
      <c r="D37" s="215"/>
      <c r="E37" s="217"/>
      <c r="F37" s="218"/>
      <c r="G37" s="219"/>
      <c r="H37" s="179"/>
      <c r="I37" s="239"/>
      <c r="J37" s="210"/>
      <c r="K37" s="220"/>
      <c r="L37" s="263"/>
      <c r="M37" s="263"/>
      <c r="N37" s="268"/>
      <c r="O37" s="263"/>
      <c r="P37" s="308">
        <v>32</v>
      </c>
      <c r="Q37" s="267"/>
    </row>
    <row r="38" spans="1:17" x14ac:dyDescent="0.25">
      <c r="A38" s="222" t="s">
        <v>638</v>
      </c>
      <c r="B38" s="215"/>
      <c r="C38" s="216"/>
      <c r="D38" s="215"/>
      <c r="E38" s="217"/>
      <c r="F38" s="218"/>
      <c r="G38" s="219"/>
      <c r="H38" s="179"/>
      <c r="I38" s="239"/>
      <c r="J38" s="210"/>
      <c r="K38" s="220"/>
      <c r="L38" s="263"/>
      <c r="M38" s="263"/>
      <c r="N38" s="268"/>
      <c r="O38" s="263"/>
      <c r="P38" s="308">
        <v>32</v>
      </c>
      <c r="Q38" s="267"/>
    </row>
    <row r="39" spans="1:17" x14ac:dyDescent="0.25">
      <c r="A39" s="222" t="s">
        <v>637</v>
      </c>
      <c r="B39" s="215"/>
      <c r="C39" s="216"/>
      <c r="D39" s="215"/>
      <c r="E39" s="217"/>
      <c r="F39" s="218"/>
      <c r="G39" s="219"/>
      <c r="H39" s="179"/>
      <c r="I39" s="239"/>
      <c r="J39" s="210"/>
      <c r="K39" s="220"/>
      <c r="L39" s="263"/>
      <c r="M39" s="263"/>
      <c r="N39" s="268"/>
      <c r="O39" s="263"/>
      <c r="P39" s="308">
        <v>32</v>
      </c>
      <c r="Q39" s="267"/>
    </row>
    <row r="40" spans="1:17" x14ac:dyDescent="0.25">
      <c r="A40" s="272" t="s">
        <v>602</v>
      </c>
      <c r="B40" s="215"/>
      <c r="C40" s="216"/>
      <c r="D40" s="215"/>
      <c r="E40" s="217"/>
      <c r="F40" s="218"/>
      <c r="G40" s="219"/>
      <c r="H40" s="179"/>
      <c r="I40" s="239"/>
      <c r="J40" s="210"/>
      <c r="K40" s="220"/>
      <c r="L40" s="263"/>
      <c r="M40" s="263"/>
      <c r="N40" s="268"/>
      <c r="O40" s="263"/>
      <c r="P40" s="308">
        <v>35</v>
      </c>
      <c r="Q40" s="267"/>
    </row>
    <row r="41" spans="1:17" x14ac:dyDescent="0.25">
      <c r="A41" s="271" t="s">
        <v>636</v>
      </c>
      <c r="B41" s="215"/>
      <c r="C41" s="216">
        <v>1.5</v>
      </c>
      <c r="D41" s="215"/>
      <c r="E41" s="217"/>
      <c r="F41" s="218"/>
      <c r="G41" s="219"/>
      <c r="H41" s="179"/>
      <c r="I41" s="239"/>
      <c r="J41" s="210"/>
      <c r="K41" s="220">
        <v>1.5</v>
      </c>
      <c r="L41" s="263"/>
      <c r="M41" s="263"/>
      <c r="N41" s="268"/>
      <c r="O41" s="263"/>
      <c r="P41" s="308">
        <v>38</v>
      </c>
      <c r="Q41" s="267"/>
    </row>
    <row r="42" spans="1:17" x14ac:dyDescent="0.25">
      <c r="A42" s="222" t="s">
        <v>635</v>
      </c>
      <c r="B42" s="215"/>
      <c r="C42" s="216"/>
      <c r="D42" s="215"/>
      <c r="E42" s="217"/>
      <c r="F42" s="218"/>
      <c r="G42" s="219"/>
      <c r="H42" s="179"/>
      <c r="I42" s="239"/>
      <c r="J42" s="210"/>
      <c r="K42" s="220"/>
      <c r="L42" s="263"/>
      <c r="M42" s="263"/>
      <c r="N42" s="268"/>
      <c r="O42" s="263"/>
      <c r="P42" s="308">
        <v>38</v>
      </c>
      <c r="Q42" s="267"/>
    </row>
    <row r="43" spans="1:17" x14ac:dyDescent="0.25">
      <c r="A43" s="222" t="s">
        <v>634</v>
      </c>
      <c r="B43" s="215"/>
      <c r="C43" s="216"/>
      <c r="D43" s="215"/>
      <c r="E43" s="217"/>
      <c r="F43" s="218"/>
      <c r="G43" s="219"/>
      <c r="H43" s="179"/>
      <c r="I43" s="239"/>
      <c r="J43" s="210"/>
      <c r="K43" s="220"/>
      <c r="L43" s="263"/>
      <c r="M43" s="263"/>
      <c r="N43" s="268"/>
      <c r="O43" s="263"/>
      <c r="P43" s="308">
        <v>40</v>
      </c>
      <c r="Q43" s="267"/>
    </row>
    <row r="44" spans="1:17" x14ac:dyDescent="0.25">
      <c r="A44" s="271" t="s">
        <v>633</v>
      </c>
      <c r="B44" s="215"/>
      <c r="C44" s="216">
        <v>1.5</v>
      </c>
      <c r="D44" s="215"/>
      <c r="E44" s="217"/>
      <c r="F44" s="218"/>
      <c r="G44" s="219"/>
      <c r="H44" s="179"/>
      <c r="I44" s="239"/>
      <c r="J44" s="210"/>
      <c r="K44" s="220">
        <v>1.5</v>
      </c>
      <c r="L44" s="263"/>
      <c r="M44" s="263"/>
      <c r="N44" s="268"/>
      <c r="O44" s="263"/>
      <c r="P44" s="308">
        <v>43</v>
      </c>
      <c r="Q44" s="267"/>
    </row>
    <row r="45" spans="1:17" x14ac:dyDescent="0.25">
      <c r="A45" s="222" t="s">
        <v>632</v>
      </c>
      <c r="B45" s="215"/>
      <c r="C45" s="216"/>
      <c r="D45" s="215"/>
      <c r="E45" s="217"/>
      <c r="F45" s="218"/>
      <c r="G45" s="219"/>
      <c r="H45" s="179"/>
      <c r="I45" s="239"/>
      <c r="J45" s="210"/>
      <c r="K45" s="220"/>
      <c r="L45" s="263"/>
      <c r="M45" s="263"/>
      <c r="N45" s="268"/>
      <c r="O45" s="263"/>
      <c r="P45" s="308">
        <v>44</v>
      </c>
      <c r="Q45" s="267"/>
    </row>
    <row r="46" spans="1:17" x14ac:dyDescent="0.25">
      <c r="A46" s="222" t="s">
        <v>631</v>
      </c>
      <c r="B46" s="215"/>
      <c r="C46" s="216"/>
      <c r="D46" s="215"/>
      <c r="E46" s="217"/>
      <c r="F46" s="218"/>
      <c r="G46" s="219"/>
      <c r="H46" s="179"/>
      <c r="I46" s="239"/>
      <c r="J46" s="210"/>
      <c r="K46" s="220"/>
      <c r="L46" s="263"/>
      <c r="M46" s="263"/>
      <c r="N46" s="268"/>
      <c r="O46" s="263"/>
      <c r="P46" s="308">
        <v>44</v>
      </c>
      <c r="Q46" s="267"/>
    </row>
    <row r="47" spans="1:17" x14ac:dyDescent="0.25">
      <c r="A47" s="222" t="s">
        <v>630</v>
      </c>
      <c r="B47" s="215"/>
      <c r="C47" s="216"/>
      <c r="D47" s="215"/>
      <c r="E47" s="217"/>
      <c r="F47" s="218"/>
      <c r="G47" s="219"/>
      <c r="H47" s="179"/>
      <c r="I47" s="239"/>
      <c r="J47" s="210"/>
      <c r="K47" s="220"/>
      <c r="L47" s="263"/>
      <c r="M47" s="263"/>
      <c r="N47" s="268"/>
      <c r="O47" s="263"/>
      <c r="P47" s="308">
        <v>44</v>
      </c>
      <c r="Q47" s="267"/>
    </row>
    <row r="48" spans="1:17" x14ac:dyDescent="0.25">
      <c r="A48" s="222" t="s">
        <v>629</v>
      </c>
      <c r="B48" s="215"/>
      <c r="C48" s="216"/>
      <c r="D48" s="215"/>
      <c r="E48" s="217"/>
      <c r="F48" s="218"/>
      <c r="G48" s="219"/>
      <c r="H48" s="179"/>
      <c r="I48" s="239"/>
      <c r="J48" s="210"/>
      <c r="K48" s="220"/>
      <c r="L48" s="263"/>
      <c r="M48" s="263"/>
      <c r="N48" s="268"/>
      <c r="O48" s="263"/>
      <c r="P48" s="308">
        <v>45</v>
      </c>
      <c r="Q48" s="267"/>
    </row>
    <row r="49" spans="1:17" x14ac:dyDescent="0.25">
      <c r="A49" s="271" t="s">
        <v>628</v>
      </c>
      <c r="B49" s="215"/>
      <c r="C49" s="216"/>
      <c r="D49" s="215"/>
      <c r="E49" s="217"/>
      <c r="F49" s="218"/>
      <c r="G49" s="219"/>
      <c r="H49" s="179"/>
      <c r="I49" s="239"/>
      <c r="J49" s="210"/>
      <c r="K49" s="220"/>
      <c r="L49" s="263"/>
      <c r="M49" s="263"/>
      <c r="N49" s="268"/>
      <c r="O49" s="263"/>
      <c r="P49" s="308">
        <v>46</v>
      </c>
      <c r="Q49" s="267"/>
    </row>
    <row r="50" spans="1:17" x14ac:dyDescent="0.25">
      <c r="A50" s="222" t="s">
        <v>627</v>
      </c>
      <c r="B50" s="215"/>
      <c r="C50" s="216"/>
      <c r="D50" s="215"/>
      <c r="E50" s="217"/>
      <c r="F50" s="218"/>
      <c r="G50" s="219"/>
      <c r="H50" s="179"/>
      <c r="I50" s="239"/>
      <c r="J50" s="210"/>
      <c r="K50" s="220"/>
      <c r="L50" s="263"/>
      <c r="M50" s="263"/>
      <c r="N50" s="268"/>
      <c r="O50" s="263"/>
      <c r="P50" s="308">
        <v>46</v>
      </c>
      <c r="Q50" s="267"/>
    </row>
    <row r="51" spans="1:17" x14ac:dyDescent="0.25">
      <c r="A51" s="222" t="s">
        <v>626</v>
      </c>
      <c r="B51" s="215"/>
      <c r="C51" s="216"/>
      <c r="D51" s="215"/>
      <c r="E51" s="217"/>
      <c r="F51" s="218"/>
      <c r="G51" s="219"/>
      <c r="H51" s="179"/>
      <c r="I51" s="239"/>
      <c r="J51" s="210"/>
      <c r="K51" s="220"/>
      <c r="L51" s="263"/>
      <c r="M51" s="263"/>
      <c r="N51" s="268"/>
      <c r="O51" s="263"/>
      <c r="P51" s="308">
        <v>46</v>
      </c>
      <c r="Q51" s="267"/>
    </row>
    <row r="52" spans="1:17" x14ac:dyDescent="0.25">
      <c r="A52" s="222" t="s">
        <v>625</v>
      </c>
      <c r="B52" s="215"/>
      <c r="C52" s="216"/>
      <c r="D52" s="215"/>
      <c r="E52" s="217"/>
      <c r="F52" s="218"/>
      <c r="G52" s="219"/>
      <c r="H52" s="179"/>
      <c r="I52" s="239"/>
      <c r="J52" s="210"/>
      <c r="K52" s="220"/>
      <c r="L52" s="263"/>
      <c r="M52" s="263"/>
      <c r="N52" s="268"/>
      <c r="O52" s="263"/>
      <c r="P52" s="308">
        <v>46</v>
      </c>
      <c r="Q52" s="267"/>
    </row>
    <row r="53" spans="1:17" x14ac:dyDescent="0.25">
      <c r="A53" s="272" t="s">
        <v>601</v>
      </c>
      <c r="B53" s="215"/>
      <c r="C53" s="216"/>
      <c r="D53" s="215"/>
      <c r="E53" s="217"/>
      <c r="F53" s="218"/>
      <c r="G53" s="219"/>
      <c r="H53" s="179"/>
      <c r="I53" s="239"/>
      <c r="J53" s="210"/>
      <c r="K53" s="220"/>
      <c r="L53" s="263"/>
      <c r="M53" s="263"/>
      <c r="N53" s="268"/>
      <c r="O53" s="263"/>
      <c r="P53" s="308">
        <v>48</v>
      </c>
      <c r="Q53" s="267"/>
    </row>
    <row r="54" spans="1:17" x14ac:dyDescent="0.25">
      <c r="A54" s="271" t="s">
        <v>624</v>
      </c>
      <c r="B54" s="215"/>
      <c r="C54" s="216">
        <v>1.5</v>
      </c>
      <c r="D54" s="215"/>
      <c r="E54" s="217"/>
      <c r="F54" s="218"/>
      <c r="G54" s="219"/>
      <c r="H54" s="179"/>
      <c r="I54" s="239"/>
      <c r="J54" s="210"/>
      <c r="K54" s="220">
        <v>1.5</v>
      </c>
      <c r="L54" s="263"/>
      <c r="M54" s="263"/>
      <c r="N54" s="268"/>
      <c r="O54" s="263"/>
      <c r="P54" s="308">
        <v>51</v>
      </c>
      <c r="Q54" s="267"/>
    </row>
    <row r="55" spans="1:17" x14ac:dyDescent="0.25">
      <c r="A55" s="272" t="s">
        <v>600</v>
      </c>
      <c r="B55" s="215"/>
      <c r="C55" s="216"/>
      <c r="D55" s="215"/>
      <c r="E55" s="217"/>
      <c r="F55" s="218"/>
      <c r="G55" s="219"/>
      <c r="H55" s="179"/>
      <c r="I55" s="239"/>
      <c r="J55" s="210"/>
      <c r="K55" s="220"/>
      <c r="L55" s="263"/>
      <c r="M55" s="263"/>
      <c r="N55" s="268"/>
      <c r="O55" s="263"/>
      <c r="P55" s="308">
        <v>53</v>
      </c>
      <c r="Q55" s="267"/>
    </row>
    <row r="56" spans="1:17" x14ac:dyDescent="0.25">
      <c r="A56" s="271" t="s">
        <v>623</v>
      </c>
      <c r="B56" s="215"/>
      <c r="C56" s="216">
        <v>0.5</v>
      </c>
      <c r="D56" s="215"/>
      <c r="E56" s="217"/>
      <c r="F56" s="218"/>
      <c r="G56" s="219"/>
      <c r="H56" s="179"/>
      <c r="I56" s="239"/>
      <c r="J56" s="210"/>
      <c r="K56" s="220">
        <v>0.5</v>
      </c>
      <c r="L56" s="263"/>
      <c r="M56" s="263"/>
      <c r="N56" s="268"/>
      <c r="O56" s="263"/>
      <c r="P56" s="308">
        <v>55</v>
      </c>
      <c r="Q56" s="267"/>
    </row>
    <row r="57" spans="1:17" x14ac:dyDescent="0.25">
      <c r="A57" s="106" t="s">
        <v>796</v>
      </c>
      <c r="B57" s="215"/>
      <c r="C57" s="216">
        <v>1.5</v>
      </c>
      <c r="D57" s="215"/>
      <c r="E57" s="217"/>
      <c r="F57" s="218"/>
      <c r="G57" s="219"/>
      <c r="H57" s="179"/>
      <c r="I57" s="239"/>
      <c r="J57" s="210"/>
      <c r="K57" s="220">
        <v>1.5</v>
      </c>
      <c r="L57" s="263"/>
      <c r="M57" s="263"/>
      <c r="N57" s="268"/>
      <c r="O57" s="263"/>
      <c r="P57" s="308">
        <v>56</v>
      </c>
      <c r="Q57" s="267"/>
    </row>
    <row r="58" spans="1:17" x14ac:dyDescent="0.25">
      <c r="A58" s="222" t="s">
        <v>622</v>
      </c>
      <c r="B58" s="215"/>
      <c r="C58" s="216"/>
      <c r="D58" s="215"/>
      <c r="E58" s="217"/>
      <c r="F58" s="218"/>
      <c r="G58" s="219"/>
      <c r="H58" s="179"/>
      <c r="I58" s="239"/>
      <c r="J58" s="210"/>
      <c r="K58" s="220"/>
      <c r="L58" s="263"/>
      <c r="M58" s="263"/>
      <c r="N58" s="268"/>
      <c r="O58" s="263"/>
      <c r="P58" s="308">
        <v>56</v>
      </c>
      <c r="Q58" s="267"/>
    </row>
    <row r="59" spans="1:17" x14ac:dyDescent="0.25">
      <c r="A59" s="42" t="s">
        <v>797</v>
      </c>
      <c r="B59" s="215"/>
      <c r="C59" s="216"/>
      <c r="D59" s="215"/>
      <c r="E59" s="217"/>
      <c r="F59" s="218"/>
      <c r="G59" s="219"/>
      <c r="H59" s="179"/>
      <c r="I59" s="239"/>
      <c r="J59" s="210"/>
      <c r="K59" s="220"/>
      <c r="L59" s="263"/>
      <c r="M59" s="263"/>
      <c r="N59" s="268"/>
      <c r="O59" s="263"/>
      <c r="P59" s="308">
        <v>57</v>
      </c>
      <c r="Q59" s="267"/>
    </row>
    <row r="60" spans="1:17" x14ac:dyDescent="0.25">
      <c r="A60" s="106" t="s">
        <v>798</v>
      </c>
      <c r="B60" s="215"/>
      <c r="C60" s="216">
        <v>1.5</v>
      </c>
      <c r="D60" s="215"/>
      <c r="E60" s="217"/>
      <c r="F60" s="218"/>
      <c r="G60" s="219"/>
      <c r="H60" s="179"/>
      <c r="I60" s="239"/>
      <c r="J60" s="210"/>
      <c r="K60" s="220">
        <v>1.5</v>
      </c>
      <c r="L60" s="263"/>
      <c r="M60" s="263"/>
      <c r="N60" s="268"/>
      <c r="O60" s="263"/>
      <c r="P60" s="308">
        <v>60</v>
      </c>
      <c r="Q60" s="267"/>
    </row>
    <row r="61" spans="1:17" x14ac:dyDescent="0.25">
      <c r="A61" s="42" t="s">
        <v>799</v>
      </c>
      <c r="B61" s="215"/>
      <c r="C61" s="216"/>
      <c r="D61" s="215"/>
      <c r="E61" s="217"/>
      <c r="F61" s="218"/>
      <c r="G61" s="219"/>
      <c r="H61" s="179"/>
      <c r="I61" s="239"/>
      <c r="J61" s="210"/>
      <c r="K61" s="220"/>
      <c r="L61" s="263"/>
      <c r="M61" s="263"/>
      <c r="N61" s="268"/>
      <c r="O61" s="263"/>
      <c r="P61" s="308">
        <v>60</v>
      </c>
      <c r="Q61" s="267"/>
    </row>
    <row r="62" spans="1:17" x14ac:dyDescent="0.25">
      <c r="A62" s="42" t="s">
        <v>800</v>
      </c>
      <c r="B62" s="215"/>
      <c r="C62" s="216"/>
      <c r="D62" s="215"/>
      <c r="E62" s="217"/>
      <c r="F62" s="218"/>
      <c r="G62" s="219"/>
      <c r="H62" s="179"/>
      <c r="I62" s="239"/>
      <c r="J62" s="210"/>
      <c r="K62" s="220"/>
      <c r="L62" s="263"/>
      <c r="M62" s="263"/>
      <c r="N62" s="268"/>
      <c r="O62" s="263"/>
      <c r="P62" s="308">
        <v>60</v>
      </c>
      <c r="Q62" s="267"/>
    </row>
    <row r="63" spans="1:17" x14ac:dyDescent="0.25">
      <c r="A63" s="42" t="s">
        <v>801</v>
      </c>
      <c r="B63" s="215"/>
      <c r="C63" s="216"/>
      <c r="D63" s="215"/>
      <c r="E63" s="217"/>
      <c r="F63" s="218"/>
      <c r="G63" s="219"/>
      <c r="H63" s="179"/>
      <c r="I63" s="239"/>
      <c r="J63" s="210"/>
      <c r="K63" s="220"/>
      <c r="L63" s="263"/>
      <c r="M63" s="263"/>
      <c r="N63" s="268"/>
      <c r="O63" s="263"/>
      <c r="P63" s="308">
        <v>61</v>
      </c>
      <c r="Q63" s="267"/>
    </row>
    <row r="64" spans="1:17" x14ac:dyDescent="0.25">
      <c r="A64" s="222" t="s">
        <v>802</v>
      </c>
      <c r="B64" s="215"/>
      <c r="C64" s="216"/>
      <c r="D64" s="215"/>
      <c r="E64" s="217"/>
      <c r="F64" s="218"/>
      <c r="G64" s="219"/>
      <c r="H64" s="179"/>
      <c r="I64" s="239"/>
      <c r="J64" s="210"/>
      <c r="K64" s="220"/>
      <c r="L64" s="263"/>
      <c r="M64" s="263"/>
      <c r="N64" s="268"/>
      <c r="O64" s="263"/>
      <c r="P64" s="308">
        <v>62</v>
      </c>
      <c r="Q64" s="267"/>
    </row>
    <row r="65" spans="1:17" x14ac:dyDescent="0.25">
      <c r="A65" s="272" t="s">
        <v>599</v>
      </c>
      <c r="B65" s="215"/>
      <c r="C65" s="216"/>
      <c r="D65" s="215"/>
      <c r="E65" s="217"/>
      <c r="F65" s="218"/>
      <c r="G65" s="219"/>
      <c r="H65" s="179"/>
      <c r="I65" s="239"/>
      <c r="J65" s="210"/>
      <c r="K65" s="220"/>
      <c r="L65" s="263"/>
      <c r="M65" s="263"/>
      <c r="N65" s="268"/>
      <c r="O65" s="263"/>
      <c r="P65" s="318">
        <v>63</v>
      </c>
      <c r="Q65" s="267"/>
    </row>
    <row r="66" spans="1:17" x14ac:dyDescent="0.25">
      <c r="A66" s="271" t="s">
        <v>621</v>
      </c>
      <c r="B66" s="215"/>
      <c r="C66" s="216">
        <v>1</v>
      </c>
      <c r="D66" s="215"/>
      <c r="E66" s="217"/>
      <c r="F66" s="218"/>
      <c r="G66" s="219"/>
      <c r="H66" s="179"/>
      <c r="I66" s="239"/>
      <c r="J66" s="210"/>
      <c r="K66" s="220">
        <v>1</v>
      </c>
      <c r="L66" s="263"/>
      <c r="M66" s="263"/>
      <c r="N66" s="268"/>
      <c r="O66" s="263"/>
      <c r="P66" s="318">
        <v>67</v>
      </c>
      <c r="Q66" s="267"/>
    </row>
    <row r="67" spans="1:17" x14ac:dyDescent="0.25">
      <c r="A67" s="271" t="s">
        <v>620</v>
      </c>
      <c r="B67" s="215"/>
      <c r="C67" s="216">
        <v>1.5</v>
      </c>
      <c r="D67" s="215"/>
      <c r="E67" s="217"/>
      <c r="F67" s="218"/>
      <c r="G67" s="219"/>
      <c r="H67" s="179"/>
      <c r="I67" s="239"/>
      <c r="J67" s="210"/>
      <c r="K67" s="220">
        <v>1.5</v>
      </c>
      <c r="L67" s="263"/>
      <c r="M67" s="263"/>
      <c r="N67" s="268"/>
      <c r="O67" s="263"/>
      <c r="P67" s="318">
        <v>69</v>
      </c>
      <c r="Q67" s="267"/>
    </row>
    <row r="68" spans="1:17" x14ac:dyDescent="0.25">
      <c r="A68" s="271" t="s">
        <v>619</v>
      </c>
      <c r="B68" s="215"/>
      <c r="C68" s="216">
        <v>1.5</v>
      </c>
      <c r="D68" s="215"/>
      <c r="E68" s="217"/>
      <c r="F68" s="218"/>
      <c r="G68" s="219"/>
      <c r="H68" s="179"/>
      <c r="I68" s="239"/>
      <c r="J68" s="210"/>
      <c r="K68" s="220">
        <v>1.5</v>
      </c>
      <c r="L68" s="263"/>
      <c r="M68" s="263"/>
      <c r="N68" s="268"/>
      <c r="O68" s="263"/>
      <c r="P68" s="318">
        <v>71</v>
      </c>
      <c r="Q68" s="267"/>
    </row>
    <row r="69" spans="1:17" x14ac:dyDescent="0.25">
      <c r="A69" s="272" t="s">
        <v>598</v>
      </c>
      <c r="B69" s="215"/>
      <c r="C69" s="216"/>
      <c r="D69" s="215"/>
      <c r="E69" s="217"/>
      <c r="F69" s="218"/>
      <c r="G69" s="219"/>
      <c r="H69" s="179"/>
      <c r="I69" s="239"/>
      <c r="J69" s="210"/>
      <c r="K69" s="220"/>
      <c r="L69" s="263"/>
      <c r="M69" s="263"/>
      <c r="N69" s="268"/>
      <c r="O69" s="263"/>
      <c r="P69" s="318">
        <v>74</v>
      </c>
      <c r="Q69" s="267"/>
    </row>
    <row r="70" spans="1:17" x14ac:dyDescent="0.25">
      <c r="A70" s="271" t="s">
        <v>618</v>
      </c>
      <c r="B70" s="215"/>
      <c r="C70" s="216">
        <v>1.5</v>
      </c>
      <c r="D70" s="215"/>
      <c r="E70" s="217"/>
      <c r="F70" s="218"/>
      <c r="G70" s="219"/>
      <c r="H70" s="179"/>
      <c r="I70" s="239"/>
      <c r="J70" s="210"/>
      <c r="K70" s="220">
        <v>1.5</v>
      </c>
      <c r="L70" s="263"/>
      <c r="M70" s="263"/>
      <c r="N70" s="268"/>
      <c r="O70" s="263"/>
      <c r="P70" s="318">
        <v>77</v>
      </c>
      <c r="Q70" s="267"/>
    </row>
    <row r="71" spans="1:17" x14ac:dyDescent="0.25">
      <c r="A71" s="106" t="s">
        <v>803</v>
      </c>
      <c r="B71" s="215"/>
      <c r="C71" s="216">
        <v>0.5</v>
      </c>
      <c r="D71" s="215"/>
      <c r="E71" s="217"/>
      <c r="F71" s="218"/>
      <c r="G71" s="219"/>
      <c r="H71" s="179"/>
      <c r="I71" s="239"/>
      <c r="J71" s="210"/>
      <c r="K71" s="220">
        <v>0.5</v>
      </c>
      <c r="L71" s="263"/>
      <c r="M71" s="263"/>
      <c r="N71" s="268"/>
      <c r="O71" s="263"/>
      <c r="P71" s="318">
        <v>79</v>
      </c>
      <c r="Q71" s="267"/>
    </row>
    <row r="72" spans="1:17" x14ac:dyDescent="0.25">
      <c r="A72" s="271" t="s">
        <v>617</v>
      </c>
      <c r="B72" s="215"/>
      <c r="C72" s="216">
        <v>1</v>
      </c>
      <c r="D72" s="215"/>
      <c r="E72" s="217"/>
      <c r="F72" s="218"/>
      <c r="G72" s="219"/>
      <c r="H72" s="179"/>
      <c r="I72" s="239"/>
      <c r="J72" s="210"/>
      <c r="K72" s="220">
        <v>1</v>
      </c>
      <c r="L72" s="263"/>
      <c r="M72" s="263"/>
      <c r="N72" s="268"/>
      <c r="O72" s="263"/>
      <c r="P72" s="318">
        <v>80</v>
      </c>
      <c r="Q72" s="267"/>
    </row>
    <row r="73" spans="1:17" x14ac:dyDescent="0.25">
      <c r="A73" s="271" t="s">
        <v>616</v>
      </c>
      <c r="B73" s="215"/>
      <c r="C73" s="216">
        <v>1</v>
      </c>
      <c r="D73" s="215"/>
      <c r="E73" s="217"/>
      <c r="F73" s="218"/>
      <c r="G73" s="219"/>
      <c r="H73" s="179"/>
      <c r="I73" s="239"/>
      <c r="J73" s="210"/>
      <c r="K73" s="220">
        <v>1</v>
      </c>
      <c r="L73" s="263"/>
      <c r="M73" s="263"/>
      <c r="N73" s="268"/>
      <c r="O73" s="263"/>
      <c r="P73" s="318">
        <v>81</v>
      </c>
      <c r="Q73" s="267"/>
    </row>
    <row r="74" spans="1:17" x14ac:dyDescent="0.25">
      <c r="A74" s="271" t="s">
        <v>615</v>
      </c>
      <c r="B74" s="215"/>
      <c r="C74" s="216">
        <v>0.5</v>
      </c>
      <c r="D74" s="215"/>
      <c r="E74" s="217"/>
      <c r="F74" s="218"/>
      <c r="G74" s="219"/>
      <c r="H74" s="179"/>
      <c r="I74" s="239"/>
      <c r="J74" s="210"/>
      <c r="K74" s="220">
        <v>0.5</v>
      </c>
      <c r="L74" s="263"/>
      <c r="M74" s="263"/>
      <c r="N74" s="268"/>
      <c r="O74" s="263"/>
      <c r="P74" s="318">
        <v>82</v>
      </c>
      <c r="Q74" s="267"/>
    </row>
    <row r="75" spans="1:17" x14ac:dyDescent="0.25">
      <c r="A75" s="152" t="s">
        <v>804</v>
      </c>
      <c r="B75" s="215"/>
      <c r="C75" s="216"/>
      <c r="D75" s="215"/>
      <c r="E75" s="217"/>
      <c r="F75" s="218"/>
      <c r="G75" s="219"/>
      <c r="H75" s="179"/>
      <c r="I75" s="239"/>
      <c r="J75" s="210"/>
      <c r="K75" s="220"/>
      <c r="L75" s="263"/>
      <c r="M75" s="263"/>
      <c r="N75" s="268"/>
      <c r="O75" s="263"/>
      <c r="P75" s="318">
        <v>85</v>
      </c>
      <c r="Q75" s="267"/>
    </row>
    <row r="76" spans="1:17" x14ac:dyDescent="0.25">
      <c r="A76" s="271" t="s">
        <v>614</v>
      </c>
      <c r="B76" s="215"/>
      <c r="C76" s="216">
        <v>1</v>
      </c>
      <c r="D76" s="215"/>
      <c r="E76" s="217"/>
      <c r="F76" s="218"/>
      <c r="G76" s="219"/>
      <c r="H76" s="179"/>
      <c r="I76" s="239"/>
      <c r="J76" s="210"/>
      <c r="K76" s="220">
        <v>1</v>
      </c>
      <c r="L76" s="263"/>
      <c r="M76" s="263"/>
      <c r="N76" s="268"/>
      <c r="O76" s="263"/>
      <c r="P76" s="318">
        <v>88</v>
      </c>
      <c r="Q76" s="267"/>
    </row>
    <row r="77" spans="1:17" x14ac:dyDescent="0.25">
      <c r="A77" s="271" t="s">
        <v>613</v>
      </c>
      <c r="B77" s="215"/>
      <c r="C77" s="216">
        <v>1.75</v>
      </c>
      <c r="D77" s="215"/>
      <c r="E77" s="217"/>
      <c r="F77" s="218"/>
      <c r="G77" s="219"/>
      <c r="H77" s="179"/>
      <c r="I77" s="239"/>
      <c r="J77" s="210"/>
      <c r="K77" s="220">
        <v>1.75</v>
      </c>
      <c r="L77" s="263"/>
      <c r="M77" s="263"/>
      <c r="N77" s="268"/>
      <c r="O77" s="263"/>
      <c r="P77" s="318">
        <v>90</v>
      </c>
      <c r="Q77" s="267"/>
    </row>
    <row r="78" spans="1:17" x14ac:dyDescent="0.25">
      <c r="A78" s="222" t="s">
        <v>612</v>
      </c>
      <c r="B78" s="215"/>
      <c r="C78" s="216"/>
      <c r="D78" s="215"/>
      <c r="E78" s="217"/>
      <c r="F78" s="218"/>
      <c r="G78" s="219"/>
      <c r="H78" s="179"/>
      <c r="I78" s="239"/>
      <c r="J78" s="210"/>
      <c r="K78" s="220"/>
      <c r="L78" s="263"/>
      <c r="M78" s="263"/>
      <c r="N78" s="268"/>
      <c r="O78" s="263"/>
      <c r="P78" s="318">
        <v>91</v>
      </c>
      <c r="Q78" s="267"/>
    </row>
    <row r="79" spans="1:17" x14ac:dyDescent="0.25">
      <c r="A79" s="222" t="s">
        <v>611</v>
      </c>
      <c r="B79" s="215"/>
      <c r="C79" s="216"/>
      <c r="D79" s="215"/>
      <c r="E79" s="217"/>
      <c r="F79" s="218"/>
      <c r="G79" s="219"/>
      <c r="H79" s="179"/>
      <c r="I79" s="239"/>
      <c r="J79" s="210"/>
      <c r="K79" s="220"/>
      <c r="L79" s="263"/>
      <c r="M79" s="263"/>
      <c r="N79" s="268"/>
      <c r="O79" s="263"/>
      <c r="P79" s="318">
        <v>92</v>
      </c>
      <c r="Q79" s="267"/>
    </row>
    <row r="80" spans="1:17" x14ac:dyDescent="0.25">
      <c r="A80" s="271" t="s">
        <v>610</v>
      </c>
      <c r="B80" s="215"/>
      <c r="C80" s="216">
        <v>1.5</v>
      </c>
      <c r="D80" s="215"/>
      <c r="E80" s="217"/>
      <c r="F80" s="218"/>
      <c r="G80" s="219"/>
      <c r="H80" s="179"/>
      <c r="I80" s="239"/>
      <c r="J80" s="210"/>
      <c r="K80" s="220">
        <v>1.5</v>
      </c>
      <c r="L80" s="263"/>
      <c r="M80" s="263"/>
      <c r="N80" s="268"/>
      <c r="O80" s="263"/>
      <c r="P80" s="318">
        <v>93</v>
      </c>
      <c r="Q80" s="267"/>
    </row>
    <row r="81" spans="1:17" x14ac:dyDescent="0.25">
      <c r="A81" s="222" t="s">
        <v>609</v>
      </c>
      <c r="B81" s="215"/>
      <c r="C81" s="216"/>
      <c r="D81" s="215"/>
      <c r="E81" s="217"/>
      <c r="F81" s="218"/>
      <c r="G81" s="219"/>
      <c r="H81" s="179"/>
      <c r="I81" s="239"/>
      <c r="J81" s="210"/>
      <c r="K81" s="220"/>
      <c r="L81" s="263"/>
      <c r="M81" s="263"/>
      <c r="N81" s="268"/>
      <c r="O81" s="263"/>
      <c r="P81" s="318">
        <v>93</v>
      </c>
      <c r="Q81" s="267"/>
    </row>
    <row r="82" spans="1:17" x14ac:dyDescent="0.25">
      <c r="A82" s="42" t="s">
        <v>805</v>
      </c>
      <c r="B82" s="215"/>
      <c r="C82" s="216"/>
      <c r="D82" s="215"/>
      <c r="E82" s="217"/>
      <c r="F82" s="218"/>
      <c r="G82" s="219"/>
      <c r="H82" s="179"/>
      <c r="I82" s="239"/>
      <c r="J82" s="210"/>
      <c r="K82" s="220"/>
      <c r="L82" s="263"/>
      <c r="M82" s="263"/>
      <c r="N82" s="268"/>
      <c r="O82" s="263"/>
      <c r="P82" s="318">
        <v>94</v>
      </c>
      <c r="Q82" s="267"/>
    </row>
    <row r="83" spans="1:17" x14ac:dyDescent="0.25">
      <c r="A83" s="42" t="s">
        <v>806</v>
      </c>
      <c r="B83" s="215"/>
      <c r="C83" s="216"/>
      <c r="D83" s="215"/>
      <c r="E83" s="217"/>
      <c r="F83" s="218"/>
      <c r="G83" s="219"/>
      <c r="H83" s="179"/>
      <c r="I83" s="239"/>
      <c r="J83" s="210"/>
      <c r="K83" s="220"/>
      <c r="L83" s="263"/>
      <c r="M83" s="263"/>
      <c r="N83" s="268"/>
      <c r="O83" s="263"/>
      <c r="P83" s="318">
        <v>94</v>
      </c>
      <c r="Q83" s="267"/>
    </row>
    <row r="84" spans="1:17" x14ac:dyDescent="0.25">
      <c r="A84" s="271" t="s">
        <v>608</v>
      </c>
      <c r="B84" s="215"/>
      <c r="C84" s="216">
        <v>0.75</v>
      </c>
      <c r="D84" s="215"/>
      <c r="E84" s="217"/>
      <c r="F84" s="218"/>
      <c r="G84" s="219"/>
      <c r="H84" s="179"/>
      <c r="I84" s="239"/>
      <c r="J84" s="210"/>
      <c r="K84" s="220">
        <v>0.75</v>
      </c>
      <c r="L84" s="263"/>
      <c r="M84" s="263"/>
      <c r="N84" s="268"/>
      <c r="O84" s="263"/>
      <c r="P84" s="318">
        <v>95</v>
      </c>
      <c r="Q84" s="267"/>
    </row>
    <row r="85" spans="1:17" x14ac:dyDescent="0.25">
      <c r="A85" s="106" t="s">
        <v>807</v>
      </c>
      <c r="B85" s="215"/>
      <c r="C85" s="216"/>
      <c r="D85" s="215"/>
      <c r="E85" s="217"/>
      <c r="F85" s="218"/>
      <c r="G85" s="219"/>
      <c r="H85" s="179"/>
      <c r="I85" s="239"/>
      <c r="J85" s="210"/>
      <c r="K85" s="220"/>
      <c r="L85" s="263"/>
      <c r="M85" s="263"/>
      <c r="N85" s="268"/>
      <c r="O85" s="263"/>
      <c r="P85" s="319">
        <v>96</v>
      </c>
      <c r="Q85" s="267"/>
    </row>
    <row r="86" spans="1:17" x14ac:dyDescent="0.25">
      <c r="A86" s="270"/>
      <c r="B86" s="215"/>
      <c r="C86" s="216"/>
      <c r="D86" s="215"/>
      <c r="E86" s="217"/>
      <c r="F86" s="218"/>
      <c r="G86" s="219"/>
      <c r="H86" s="179"/>
      <c r="I86" s="239"/>
      <c r="J86" s="210"/>
      <c r="K86" s="220"/>
      <c r="L86" s="263"/>
      <c r="M86" s="263"/>
      <c r="N86" s="268"/>
      <c r="O86" s="263"/>
      <c r="P86" s="320"/>
      <c r="Q86" s="267"/>
    </row>
    <row r="87" spans="1:17" x14ac:dyDescent="0.25">
      <c r="A87" s="269" t="s">
        <v>5</v>
      </c>
      <c r="B87" s="210"/>
      <c r="C87" s="216">
        <f>SUM(C7:C86)</f>
        <v>32.5</v>
      </c>
      <c r="D87" s="210"/>
      <c r="E87" s="223">
        <f>SUM(E6:E41)</f>
        <v>0</v>
      </c>
      <c r="F87" s="224">
        <f>SUM(F6:F41)</f>
        <v>0</v>
      </c>
      <c r="G87" s="225">
        <f>SUM(G6:G41)</f>
        <v>0</v>
      </c>
      <c r="H87" s="179">
        <f>SUM(H6:H41)</f>
        <v>0</v>
      </c>
      <c r="I87" s="240">
        <f>SUM(I6:I41)</f>
        <v>0</v>
      </c>
      <c r="J87" s="210"/>
      <c r="K87" s="263">
        <f>SUM(K7:K86)</f>
        <v>32.5</v>
      </c>
      <c r="L87" s="263">
        <f>SUM(L7:L78)</f>
        <v>0</v>
      </c>
      <c r="M87" s="263">
        <f>SUM(M6:M41)</f>
        <v>0</v>
      </c>
      <c r="N87" s="268"/>
      <c r="O87" s="263"/>
      <c r="P87" s="308"/>
      <c r="Q87" s="267"/>
    </row>
    <row r="88" spans="1:17" x14ac:dyDescent="0.25">
      <c r="A88" s="210"/>
      <c r="B88" s="210"/>
      <c r="C88" s="231"/>
      <c r="D88" s="210"/>
      <c r="E88" s="231"/>
      <c r="F88" s="231"/>
      <c r="G88" s="231"/>
      <c r="H88" s="231"/>
      <c r="I88" s="231"/>
      <c r="J88" s="210"/>
      <c r="K88" s="231"/>
      <c r="L88" s="231"/>
      <c r="M88" s="231"/>
      <c r="N88" s="231"/>
      <c r="O88" s="232"/>
      <c r="P88" s="203"/>
    </row>
    <row r="89" spans="1:17" x14ac:dyDescent="0.25">
      <c r="A89" s="210"/>
      <c r="B89" s="210"/>
      <c r="C89" s="231"/>
      <c r="D89" s="210"/>
      <c r="E89" s="231"/>
      <c r="F89" s="231"/>
      <c r="G89" s="231"/>
      <c r="H89" s="231"/>
      <c r="I89" s="231"/>
      <c r="J89" s="210"/>
      <c r="K89" s="231"/>
      <c r="L89" s="231"/>
      <c r="M89" s="231"/>
      <c r="N89" s="231"/>
      <c r="O89" s="232"/>
      <c r="P89" s="203"/>
    </row>
    <row r="93" spans="1:17" x14ac:dyDescent="0.25">
      <c r="A93" s="408" t="s">
        <v>607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</row>
    <row r="94" spans="1:17" x14ac:dyDescent="0.25">
      <c r="A94" s="204"/>
      <c r="B94" s="204"/>
      <c r="C94" s="205"/>
      <c r="D94" s="204"/>
      <c r="E94" s="205"/>
      <c r="F94" s="205"/>
      <c r="G94" s="205"/>
      <c r="H94" s="205"/>
      <c r="I94" s="205"/>
      <c r="J94" s="204"/>
      <c r="K94" s="205"/>
      <c r="L94" s="205"/>
      <c r="M94" s="205"/>
      <c r="N94" s="205"/>
      <c r="O94" s="204"/>
      <c r="P94" s="205"/>
    </row>
    <row r="95" spans="1:17" x14ac:dyDescent="0.25">
      <c r="A95" s="204"/>
      <c r="B95" s="204"/>
      <c r="C95" s="205"/>
      <c r="D95" s="204"/>
      <c r="E95" s="205"/>
      <c r="F95" s="205"/>
      <c r="G95" s="205"/>
      <c r="H95" s="205"/>
      <c r="I95" s="205"/>
      <c r="J95" s="204"/>
      <c r="K95" s="205"/>
      <c r="L95" s="205"/>
      <c r="M95" s="205"/>
      <c r="N95" s="205"/>
      <c r="O95" s="204"/>
      <c r="P95" s="205"/>
    </row>
    <row r="96" spans="1:17" x14ac:dyDescent="0.25">
      <c r="A96" s="226"/>
      <c r="B96" s="210"/>
      <c r="C96" s="410" t="s">
        <v>0</v>
      </c>
      <c r="D96" s="207"/>
      <c r="E96" s="406" t="s">
        <v>1</v>
      </c>
      <c r="F96" s="406"/>
      <c r="G96" s="406"/>
      <c r="H96" s="209"/>
      <c r="I96" s="209"/>
      <c r="J96" s="208"/>
      <c r="K96" s="406" t="s">
        <v>2</v>
      </c>
      <c r="L96" s="406"/>
      <c r="M96" s="406"/>
      <c r="N96" s="209"/>
      <c r="O96" s="209"/>
      <c r="P96" s="264"/>
    </row>
    <row r="97" spans="1:16" x14ac:dyDescent="0.25">
      <c r="A97" s="206"/>
      <c r="B97" s="210"/>
      <c r="C97" s="411"/>
      <c r="D97" s="207"/>
      <c r="E97" s="212">
        <v>3</v>
      </c>
      <c r="F97" s="213">
        <v>4</v>
      </c>
      <c r="G97" s="214">
        <v>5</v>
      </c>
      <c r="H97" s="234">
        <v>6</v>
      </c>
      <c r="I97" s="237">
        <v>7</v>
      </c>
      <c r="J97" s="208"/>
      <c r="K97" s="260" t="s">
        <v>3</v>
      </c>
      <c r="L97" s="260" t="s">
        <v>4</v>
      </c>
      <c r="M97" s="260" t="s">
        <v>52</v>
      </c>
      <c r="N97" s="209"/>
      <c r="O97" s="209"/>
      <c r="P97" s="264"/>
    </row>
    <row r="98" spans="1:16" x14ac:dyDescent="0.25">
      <c r="A98" s="227" t="s">
        <v>6</v>
      </c>
      <c r="B98" s="210"/>
      <c r="C98" s="211">
        <f>SUM(C87)</f>
        <v>32.5</v>
      </c>
      <c r="D98" s="210"/>
      <c r="E98" s="228">
        <f>E87</f>
        <v>0</v>
      </c>
      <c r="F98" s="229">
        <f>F87</f>
        <v>0</v>
      </c>
      <c r="G98" s="230">
        <f>G87</f>
        <v>0</v>
      </c>
      <c r="H98" s="179">
        <f>H87</f>
        <v>0</v>
      </c>
      <c r="I98" s="238">
        <f>I87</f>
        <v>0</v>
      </c>
      <c r="J98" s="210"/>
      <c r="K98" s="260">
        <f>SUM(K87)</f>
        <v>32.5</v>
      </c>
      <c r="L98" s="260">
        <f>L87</f>
        <v>0</v>
      </c>
      <c r="M98" s="260">
        <f>M87</f>
        <v>0</v>
      </c>
      <c r="N98" s="209"/>
      <c r="O98" s="209"/>
      <c r="P98" s="264"/>
    </row>
    <row r="99" spans="1:16" x14ac:dyDescent="0.25">
      <c r="A99" s="210"/>
      <c r="B99" s="210"/>
      <c r="C99" s="231"/>
      <c r="D99" s="210"/>
      <c r="E99" s="231"/>
      <c r="F99" s="231"/>
      <c r="G99" s="231"/>
      <c r="H99" s="231"/>
      <c r="I99" s="231"/>
      <c r="J99" s="210"/>
      <c r="K99" s="231"/>
      <c r="L99" s="231"/>
      <c r="M99" s="231"/>
      <c r="N99" s="231"/>
      <c r="O99" s="232"/>
      <c r="P99" s="264"/>
    </row>
    <row r="100" spans="1:16" x14ac:dyDescent="0.25">
      <c r="A100" s="266" t="s">
        <v>7</v>
      </c>
      <c r="B100" s="210"/>
      <c r="C100" s="231"/>
      <c r="D100" s="210"/>
      <c r="E100" s="412" t="s">
        <v>19</v>
      </c>
      <c r="F100" s="412"/>
      <c r="G100" s="412"/>
      <c r="H100" s="275"/>
      <c r="I100" s="275"/>
      <c r="J100" s="210"/>
      <c r="K100" s="231"/>
      <c r="L100" s="231"/>
      <c r="M100" s="231"/>
      <c r="N100" s="231"/>
      <c r="O100" s="232"/>
      <c r="P100" s="264"/>
    </row>
    <row r="101" spans="1:16" ht="13" x14ac:dyDescent="0.3">
      <c r="A101" s="265" t="s">
        <v>606</v>
      </c>
      <c r="B101" s="210"/>
      <c r="C101" s="231"/>
      <c r="D101" s="210"/>
      <c r="E101" s="407">
        <f>SUM(C7:C10)</f>
        <v>2.25</v>
      </c>
      <c r="F101" s="407"/>
      <c r="G101" s="407"/>
      <c r="H101" s="407"/>
      <c r="I101" s="407"/>
      <c r="J101" s="210"/>
      <c r="K101" s="231"/>
      <c r="L101" s="231"/>
      <c r="M101" s="231"/>
      <c r="N101" s="231"/>
      <c r="O101" s="232"/>
      <c r="P101" s="264"/>
    </row>
    <row r="102" spans="1:16" ht="13" x14ac:dyDescent="0.3">
      <c r="A102" s="265" t="s">
        <v>605</v>
      </c>
      <c r="B102" s="210"/>
      <c r="C102" s="231"/>
      <c r="D102" s="210"/>
      <c r="E102" s="407">
        <f>SUM(C12:C16)</f>
        <v>1.25</v>
      </c>
      <c r="F102" s="407"/>
      <c r="G102" s="407"/>
      <c r="H102" s="407"/>
      <c r="I102" s="407"/>
      <c r="J102" s="210"/>
      <c r="K102" s="231"/>
      <c r="L102" s="231"/>
      <c r="M102" s="231"/>
      <c r="N102" s="231"/>
      <c r="O102" s="232"/>
      <c r="P102" s="264"/>
    </row>
    <row r="103" spans="1:16" ht="13" x14ac:dyDescent="0.3">
      <c r="A103" s="265" t="s">
        <v>604</v>
      </c>
      <c r="B103" s="210"/>
      <c r="C103" s="231"/>
      <c r="D103" s="210"/>
      <c r="E103" s="407">
        <f>SUM(C18:C24)</f>
        <v>4</v>
      </c>
      <c r="F103" s="407"/>
      <c r="G103" s="407"/>
      <c r="H103" s="407"/>
      <c r="I103" s="407"/>
      <c r="J103" s="210"/>
      <c r="K103" s="231"/>
      <c r="L103" s="231"/>
      <c r="M103" s="231"/>
      <c r="N103" s="231"/>
      <c r="O103" s="232"/>
      <c r="P103" s="264"/>
    </row>
    <row r="104" spans="1:16" ht="13" x14ac:dyDescent="0.3">
      <c r="A104" s="265" t="s">
        <v>603</v>
      </c>
      <c r="B104" s="210"/>
      <c r="C104" s="231"/>
      <c r="D104" s="210"/>
      <c r="E104" s="407">
        <f>SUM(C26:C39)</f>
        <v>3.5</v>
      </c>
      <c r="F104" s="407"/>
      <c r="G104" s="407"/>
      <c r="H104" s="407"/>
      <c r="I104" s="407"/>
      <c r="J104" s="210"/>
      <c r="K104" s="231"/>
      <c r="L104" s="231"/>
      <c r="M104" s="231"/>
      <c r="N104" s="231"/>
      <c r="O104" s="232"/>
      <c r="P104" s="264"/>
    </row>
    <row r="105" spans="1:16" ht="13" x14ac:dyDescent="0.3">
      <c r="A105" s="265" t="s">
        <v>602</v>
      </c>
      <c r="B105" s="210"/>
      <c r="C105" s="231"/>
      <c r="D105" s="210"/>
      <c r="E105" s="407">
        <f>SUM(C41:C52)</f>
        <v>3</v>
      </c>
      <c r="F105" s="407"/>
      <c r="G105" s="407"/>
      <c r="H105" s="407"/>
      <c r="I105" s="407"/>
      <c r="J105" s="210"/>
      <c r="K105" s="231"/>
      <c r="L105" s="231"/>
      <c r="M105" s="231"/>
      <c r="N105" s="231"/>
      <c r="O105" s="232"/>
      <c r="P105" s="264"/>
    </row>
    <row r="106" spans="1:16" ht="13" x14ac:dyDescent="0.3">
      <c r="A106" s="265" t="s">
        <v>601</v>
      </c>
      <c r="B106" s="210"/>
      <c r="C106" s="231"/>
      <c r="D106" s="210"/>
      <c r="E106" s="407">
        <f>SUM(C54)</f>
        <v>1.5</v>
      </c>
      <c r="F106" s="407"/>
      <c r="G106" s="407"/>
      <c r="H106" s="407"/>
      <c r="I106" s="407"/>
      <c r="J106" s="210"/>
      <c r="K106" s="231"/>
      <c r="L106" s="231"/>
      <c r="M106" s="231"/>
      <c r="N106" s="231"/>
      <c r="O106" s="232"/>
      <c r="P106" s="264"/>
    </row>
    <row r="107" spans="1:16" ht="13" x14ac:dyDescent="0.3">
      <c r="A107" s="265" t="s">
        <v>600</v>
      </c>
      <c r="B107" s="210"/>
      <c r="C107" s="231"/>
      <c r="D107" s="210"/>
      <c r="E107" s="407">
        <f>SUM(C56:C64)</f>
        <v>3.5</v>
      </c>
      <c r="F107" s="407"/>
      <c r="G107" s="407"/>
      <c r="H107" s="407"/>
      <c r="I107" s="407"/>
      <c r="J107" s="210"/>
      <c r="K107" s="231"/>
      <c r="L107" s="231"/>
      <c r="M107" s="231"/>
      <c r="N107" s="231"/>
      <c r="O107" s="232"/>
      <c r="P107" s="264"/>
    </row>
    <row r="108" spans="1:16" ht="13" x14ac:dyDescent="0.3">
      <c r="A108" s="265" t="s">
        <v>599</v>
      </c>
      <c r="B108" s="210"/>
      <c r="C108" s="231"/>
      <c r="D108" s="210"/>
      <c r="E108" s="407">
        <f>SUM(C66:C68)</f>
        <v>4</v>
      </c>
      <c r="F108" s="407"/>
      <c r="G108" s="407"/>
      <c r="H108" s="407"/>
      <c r="I108" s="407"/>
      <c r="J108" s="210"/>
      <c r="K108" s="231"/>
      <c r="L108" s="231"/>
      <c r="M108" s="231"/>
      <c r="N108" s="231"/>
      <c r="O108" s="232"/>
      <c r="P108" s="264"/>
    </row>
    <row r="109" spans="1:16" ht="13" x14ac:dyDescent="0.3">
      <c r="A109" s="265" t="s">
        <v>598</v>
      </c>
      <c r="B109" s="210"/>
      <c r="C109" s="231"/>
      <c r="D109" s="210"/>
      <c r="E109" s="407">
        <f>SUM(C70:C74)</f>
        <v>4.5</v>
      </c>
      <c r="F109" s="407"/>
      <c r="G109" s="407"/>
      <c r="H109" s="407"/>
      <c r="I109" s="407"/>
      <c r="J109" s="210"/>
      <c r="K109" s="231"/>
      <c r="L109" s="231"/>
      <c r="M109" s="231"/>
      <c r="N109" s="231"/>
      <c r="O109" s="232"/>
      <c r="P109" s="264"/>
    </row>
    <row r="110" spans="1:16" ht="13" x14ac:dyDescent="0.3">
      <c r="A110" s="265" t="s">
        <v>597</v>
      </c>
      <c r="B110" s="210"/>
      <c r="C110" s="231"/>
      <c r="D110" s="210"/>
      <c r="E110" s="407">
        <f>SUM(C76:C84)</f>
        <v>5</v>
      </c>
      <c r="F110" s="407"/>
      <c r="G110" s="407"/>
      <c r="H110" s="407"/>
      <c r="I110" s="407"/>
      <c r="J110" s="210"/>
      <c r="K110" s="231"/>
      <c r="L110" s="231"/>
      <c r="M110" s="231"/>
      <c r="N110" s="231"/>
      <c r="O110" s="232"/>
      <c r="P110" s="264"/>
    </row>
    <row r="111" spans="1:16" x14ac:dyDescent="0.25">
      <c r="A111" s="233" t="s">
        <v>6</v>
      </c>
      <c r="B111" s="210"/>
      <c r="C111" s="231"/>
      <c r="D111" s="210"/>
      <c r="E111" s="406">
        <f>SUM(E101:I110)</f>
        <v>32.5</v>
      </c>
      <c r="F111" s="406"/>
      <c r="G111" s="406"/>
      <c r="H111" s="406"/>
      <c r="I111" s="406"/>
      <c r="J111" s="210"/>
      <c r="K111" s="231"/>
      <c r="L111" s="231"/>
      <c r="M111" s="231"/>
      <c r="N111" s="231"/>
      <c r="O111" s="232"/>
      <c r="P111" s="264"/>
    </row>
  </sheetData>
  <mergeCells count="24">
    <mergeCell ref="A1:Q1"/>
    <mergeCell ref="A4:A5"/>
    <mergeCell ref="C4:C5"/>
    <mergeCell ref="K4:M4"/>
    <mergeCell ref="O4:O5"/>
    <mergeCell ref="P4:P5"/>
    <mergeCell ref="Q4:Q5"/>
    <mergeCell ref="E4:I4"/>
    <mergeCell ref="E111:I111"/>
    <mergeCell ref="E101:I101"/>
    <mergeCell ref="E102:I102"/>
    <mergeCell ref="A93:P93"/>
    <mergeCell ref="C96:C97"/>
    <mergeCell ref="E96:G96"/>
    <mergeCell ref="K96:M96"/>
    <mergeCell ref="E100:G100"/>
    <mergeCell ref="E109:I109"/>
    <mergeCell ref="E110:I110"/>
    <mergeCell ref="E103:I103"/>
    <mergeCell ref="E104:I104"/>
    <mergeCell ref="E105:I105"/>
    <mergeCell ref="E106:I106"/>
    <mergeCell ref="E107:I107"/>
    <mergeCell ref="E108:I10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U92"/>
  <sheetViews>
    <sheetView zoomScale="90" zoomScaleNormal="90" workbookViewId="0">
      <selection activeCell="P6" sqref="P6:P71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s="279" customFormat="1" x14ac:dyDescent="0.25">
      <c r="A1" s="419" t="s">
        <v>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674</v>
      </c>
      <c r="B6" s="210"/>
      <c r="C6" s="216"/>
      <c r="D6" s="210"/>
      <c r="E6" s="217"/>
      <c r="F6" s="218"/>
      <c r="G6" s="219"/>
      <c r="H6" s="179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21" x14ac:dyDescent="0.25">
      <c r="A7" s="271" t="s">
        <v>721</v>
      </c>
      <c r="B7" s="215"/>
      <c r="C7" s="216">
        <v>1</v>
      </c>
      <c r="D7" s="215"/>
      <c r="E7" s="217"/>
      <c r="F7" s="218"/>
      <c r="G7" s="219"/>
      <c r="H7" s="179"/>
      <c r="I7" s="239"/>
      <c r="J7" s="210"/>
      <c r="K7" s="220">
        <v>1</v>
      </c>
      <c r="L7" s="263"/>
      <c r="M7" s="263"/>
      <c r="N7" s="268"/>
      <c r="O7" s="263"/>
      <c r="P7" s="308">
        <v>4</v>
      </c>
      <c r="Q7" s="267"/>
    </row>
    <row r="8" spans="1:21" x14ac:dyDescent="0.25">
      <c r="A8" s="271" t="s">
        <v>720</v>
      </c>
      <c r="B8" s="215"/>
      <c r="C8" s="216">
        <v>0.75</v>
      </c>
      <c r="D8" s="215"/>
      <c r="E8" s="217"/>
      <c r="F8" s="218"/>
      <c r="G8" s="219"/>
      <c r="H8" s="179"/>
      <c r="I8" s="239"/>
      <c r="J8" s="210"/>
      <c r="K8" s="220">
        <v>0.75</v>
      </c>
      <c r="L8" s="263"/>
      <c r="M8" s="263"/>
      <c r="N8" s="268"/>
      <c r="O8" s="263"/>
      <c r="P8" s="308">
        <v>5</v>
      </c>
      <c r="Q8" s="267"/>
    </row>
    <row r="9" spans="1:21" x14ac:dyDescent="0.25">
      <c r="A9" s="222" t="s">
        <v>719</v>
      </c>
      <c r="B9" s="215"/>
      <c r="C9" s="216"/>
      <c r="D9" s="215"/>
      <c r="E9" s="217"/>
      <c r="F9" s="218"/>
      <c r="G9" s="219"/>
      <c r="H9" s="179"/>
      <c r="I9" s="239"/>
      <c r="J9" s="210"/>
      <c r="K9" s="220"/>
      <c r="L9" s="263"/>
      <c r="M9" s="263"/>
      <c r="N9" s="268"/>
      <c r="O9" s="263"/>
      <c r="P9" s="308">
        <v>6</v>
      </c>
      <c r="Q9" s="267"/>
    </row>
    <row r="10" spans="1:21" x14ac:dyDescent="0.25">
      <c r="A10" s="271" t="s">
        <v>718</v>
      </c>
      <c r="B10" s="215"/>
      <c r="C10" s="216">
        <v>2.5</v>
      </c>
      <c r="D10" s="215"/>
      <c r="E10" s="217"/>
      <c r="F10" s="218"/>
      <c r="G10" s="219"/>
      <c r="H10" s="179"/>
      <c r="I10" s="239"/>
      <c r="J10" s="210"/>
      <c r="K10" s="220">
        <v>2.5</v>
      </c>
      <c r="L10" s="263"/>
      <c r="M10" s="263"/>
      <c r="N10" s="268"/>
      <c r="O10" s="263"/>
      <c r="P10" s="308">
        <v>6</v>
      </c>
      <c r="Q10" s="267"/>
    </row>
    <row r="11" spans="1:21" x14ac:dyDescent="0.25">
      <c r="A11" s="222" t="s">
        <v>717</v>
      </c>
      <c r="B11" s="215"/>
      <c r="C11" s="216"/>
      <c r="D11" s="215"/>
      <c r="E11" s="217"/>
      <c r="F11" s="218"/>
      <c r="G11" s="219"/>
      <c r="H11" s="179"/>
      <c r="I11" s="239"/>
      <c r="J11" s="210"/>
      <c r="K11" s="220"/>
      <c r="L11" s="263"/>
      <c r="M11" s="263"/>
      <c r="N11" s="268"/>
      <c r="O11" s="263"/>
      <c r="P11" s="308">
        <v>6</v>
      </c>
      <c r="Q11" s="267"/>
    </row>
    <row r="12" spans="1:21" x14ac:dyDescent="0.25">
      <c r="A12" s="222" t="s">
        <v>716</v>
      </c>
      <c r="B12" s="215"/>
      <c r="C12" s="216"/>
      <c r="D12" s="215"/>
      <c r="E12" s="217"/>
      <c r="F12" s="218"/>
      <c r="G12" s="219"/>
      <c r="H12" s="179"/>
      <c r="I12" s="239"/>
      <c r="J12" s="210"/>
      <c r="K12" s="220"/>
      <c r="L12" s="263"/>
      <c r="M12" s="263"/>
      <c r="N12" s="268"/>
      <c r="O12" s="263"/>
      <c r="P12" s="308">
        <v>8</v>
      </c>
      <c r="Q12" s="267"/>
    </row>
    <row r="13" spans="1:21" x14ac:dyDescent="0.25">
      <c r="A13" s="222" t="s">
        <v>715</v>
      </c>
      <c r="B13" s="215"/>
      <c r="C13" s="216"/>
      <c r="D13" s="215"/>
      <c r="E13" s="217"/>
      <c r="F13" s="218"/>
      <c r="G13" s="219"/>
      <c r="H13" s="179"/>
      <c r="I13" s="239"/>
      <c r="J13" s="210"/>
      <c r="K13" s="220"/>
      <c r="L13" s="263"/>
      <c r="M13" s="263"/>
      <c r="N13" s="268"/>
      <c r="O13" s="263"/>
      <c r="P13" s="308">
        <v>8</v>
      </c>
      <c r="Q13" s="267"/>
    </row>
    <row r="14" spans="1:21" x14ac:dyDescent="0.25">
      <c r="A14" s="271" t="s">
        <v>714</v>
      </c>
      <c r="B14" s="215"/>
      <c r="C14" s="216">
        <v>1.5</v>
      </c>
      <c r="D14" s="215"/>
      <c r="E14" s="217"/>
      <c r="F14" s="218"/>
      <c r="G14" s="219"/>
      <c r="H14" s="179"/>
      <c r="I14" s="239"/>
      <c r="J14" s="210"/>
      <c r="K14" s="220">
        <v>1.5</v>
      </c>
      <c r="L14" s="263"/>
      <c r="M14" s="263"/>
      <c r="N14" s="268"/>
      <c r="O14" s="263"/>
      <c r="P14" s="308">
        <v>15</v>
      </c>
      <c r="Q14" s="267"/>
    </row>
    <row r="15" spans="1:21" x14ac:dyDescent="0.25">
      <c r="A15" s="222" t="s">
        <v>713</v>
      </c>
      <c r="B15" s="215"/>
      <c r="C15" s="216"/>
      <c r="D15" s="215"/>
      <c r="E15" s="217"/>
      <c r="F15" s="218"/>
      <c r="G15" s="219"/>
      <c r="H15" s="179"/>
      <c r="I15" s="239"/>
      <c r="J15" s="210"/>
      <c r="K15" s="220"/>
      <c r="L15" s="263"/>
      <c r="M15" s="263"/>
      <c r="N15" s="268"/>
      <c r="O15" s="263"/>
      <c r="P15" s="308">
        <v>15</v>
      </c>
      <c r="Q15" s="267"/>
    </row>
    <row r="16" spans="1:21" x14ac:dyDescent="0.25">
      <c r="A16" s="222" t="s">
        <v>712</v>
      </c>
      <c r="B16" s="215"/>
      <c r="C16" s="216"/>
      <c r="D16" s="215"/>
      <c r="E16" s="217"/>
      <c r="F16" s="218"/>
      <c r="G16" s="219"/>
      <c r="H16" s="179"/>
      <c r="I16" s="239"/>
      <c r="J16" s="210"/>
      <c r="K16" s="220"/>
      <c r="L16" s="263"/>
      <c r="M16" s="263"/>
      <c r="N16" s="268"/>
      <c r="O16" s="263"/>
      <c r="P16" s="308">
        <v>15</v>
      </c>
      <c r="Q16" s="267"/>
    </row>
    <row r="17" spans="1:17" x14ac:dyDescent="0.25">
      <c r="A17" s="222" t="s">
        <v>711</v>
      </c>
      <c r="B17" s="215"/>
      <c r="C17" s="216"/>
      <c r="D17" s="215"/>
      <c r="E17" s="217"/>
      <c r="F17" s="218"/>
      <c r="G17" s="219"/>
      <c r="H17" s="179"/>
      <c r="I17" s="239"/>
      <c r="J17" s="210"/>
      <c r="K17" s="220"/>
      <c r="L17" s="263"/>
      <c r="M17" s="263"/>
      <c r="N17" s="268"/>
      <c r="O17" s="263"/>
      <c r="P17" s="308">
        <v>17</v>
      </c>
      <c r="Q17" s="267"/>
    </row>
    <row r="18" spans="1:17" x14ac:dyDescent="0.25">
      <c r="A18" s="261" t="s">
        <v>673</v>
      </c>
      <c r="B18" s="215"/>
      <c r="C18" s="216"/>
      <c r="D18" s="215"/>
      <c r="E18" s="217"/>
      <c r="F18" s="218"/>
      <c r="G18" s="219"/>
      <c r="H18" s="179"/>
      <c r="I18" s="239"/>
      <c r="J18" s="210"/>
      <c r="K18" s="220"/>
      <c r="L18" s="263"/>
      <c r="M18" s="263"/>
      <c r="N18" s="268"/>
      <c r="O18" s="263"/>
      <c r="P18" s="308">
        <v>20</v>
      </c>
      <c r="Q18" s="267"/>
    </row>
    <row r="19" spans="1:17" x14ac:dyDescent="0.25">
      <c r="A19" s="273" t="s">
        <v>710</v>
      </c>
      <c r="B19" s="215"/>
      <c r="C19" s="216">
        <v>1.5</v>
      </c>
      <c r="D19" s="215"/>
      <c r="E19" s="217"/>
      <c r="F19" s="218"/>
      <c r="G19" s="219"/>
      <c r="H19" s="179"/>
      <c r="I19" s="239"/>
      <c r="J19" s="210"/>
      <c r="K19" s="220">
        <v>1.5</v>
      </c>
      <c r="L19" s="263"/>
      <c r="M19" s="263"/>
      <c r="N19" s="268"/>
      <c r="O19" s="263"/>
      <c r="P19" s="308">
        <v>23</v>
      </c>
      <c r="Q19" s="267"/>
    </row>
    <row r="20" spans="1:17" x14ac:dyDescent="0.25">
      <c r="A20" s="273" t="s">
        <v>709</v>
      </c>
      <c r="B20" s="215"/>
      <c r="C20" s="216">
        <v>1</v>
      </c>
      <c r="D20" s="215"/>
      <c r="E20" s="217"/>
      <c r="F20" s="218"/>
      <c r="G20" s="219"/>
      <c r="H20" s="179"/>
      <c r="I20" s="239"/>
      <c r="J20" s="210"/>
      <c r="K20" s="220">
        <v>1</v>
      </c>
      <c r="L20" s="263"/>
      <c r="M20" s="263"/>
      <c r="N20" s="268"/>
      <c r="O20" s="263"/>
      <c r="P20" s="308">
        <v>26</v>
      </c>
      <c r="Q20" s="267"/>
    </row>
    <row r="21" spans="1:17" x14ac:dyDescent="0.25">
      <c r="A21" s="271" t="s">
        <v>708</v>
      </c>
      <c r="B21" s="215"/>
      <c r="C21" s="216">
        <v>2.5</v>
      </c>
      <c r="D21" s="215"/>
      <c r="E21" s="217"/>
      <c r="F21" s="218"/>
      <c r="G21" s="219"/>
      <c r="H21" s="179"/>
      <c r="I21" s="239"/>
      <c r="J21" s="210"/>
      <c r="K21" s="220">
        <v>2.5</v>
      </c>
      <c r="L21" s="263"/>
      <c r="M21" s="263"/>
      <c r="N21" s="268"/>
      <c r="O21" s="263"/>
      <c r="P21" s="308">
        <v>31</v>
      </c>
      <c r="Q21" s="267"/>
    </row>
    <row r="22" spans="1:17" x14ac:dyDescent="0.25">
      <c r="A22" s="261" t="s">
        <v>672</v>
      </c>
      <c r="B22" s="215"/>
      <c r="C22" s="216"/>
      <c r="D22" s="215"/>
      <c r="E22" s="217"/>
      <c r="F22" s="218"/>
      <c r="G22" s="219"/>
      <c r="H22" s="179"/>
      <c r="I22" s="239"/>
      <c r="J22" s="210"/>
      <c r="K22" s="220"/>
      <c r="L22" s="263"/>
      <c r="M22" s="263"/>
      <c r="N22" s="268"/>
      <c r="O22" s="263"/>
      <c r="P22" s="308">
        <v>36</v>
      </c>
      <c r="Q22" s="267"/>
    </row>
    <row r="23" spans="1:17" x14ac:dyDescent="0.25">
      <c r="A23" s="271" t="s">
        <v>707</v>
      </c>
      <c r="B23" s="215"/>
      <c r="C23" s="216">
        <v>0.25</v>
      </c>
      <c r="D23" s="215"/>
      <c r="E23" s="217"/>
      <c r="F23" s="218"/>
      <c r="G23" s="219"/>
      <c r="H23" s="179"/>
      <c r="I23" s="239"/>
      <c r="J23" s="210"/>
      <c r="K23" s="220">
        <v>0.25</v>
      </c>
      <c r="L23" s="263"/>
      <c r="M23" s="263"/>
      <c r="N23" s="268"/>
      <c r="O23" s="263"/>
      <c r="P23" s="308">
        <v>39</v>
      </c>
      <c r="Q23" s="267"/>
    </row>
    <row r="24" spans="1:17" x14ac:dyDescent="0.25">
      <c r="A24" s="271" t="s">
        <v>706</v>
      </c>
      <c r="B24" s="215"/>
      <c r="C24" s="216">
        <v>0.5</v>
      </c>
      <c r="D24" s="215"/>
      <c r="E24" s="217"/>
      <c r="F24" s="218"/>
      <c r="G24" s="219"/>
      <c r="H24" s="179"/>
      <c r="I24" s="239"/>
      <c r="J24" s="210"/>
      <c r="K24" s="220">
        <v>0.5</v>
      </c>
      <c r="L24" s="263"/>
      <c r="M24" s="263"/>
      <c r="N24" s="268"/>
      <c r="O24" s="263"/>
      <c r="P24" s="308">
        <v>39</v>
      </c>
      <c r="Q24" s="267"/>
    </row>
    <row r="25" spans="1:17" x14ac:dyDescent="0.25">
      <c r="A25" s="271" t="s">
        <v>705</v>
      </c>
      <c r="B25" s="215"/>
      <c r="C25" s="216">
        <v>0.25</v>
      </c>
      <c r="D25" s="215"/>
      <c r="E25" s="217"/>
      <c r="F25" s="218"/>
      <c r="G25" s="219"/>
      <c r="H25" s="179"/>
      <c r="I25" s="239"/>
      <c r="J25" s="210"/>
      <c r="K25" s="220">
        <v>0.25</v>
      </c>
      <c r="L25" s="263"/>
      <c r="M25" s="263"/>
      <c r="N25" s="268"/>
      <c r="O25" s="263"/>
      <c r="P25" s="308">
        <v>41</v>
      </c>
      <c r="Q25" s="267"/>
    </row>
    <row r="26" spans="1:17" x14ac:dyDescent="0.25">
      <c r="A26" s="271" t="s">
        <v>704</v>
      </c>
      <c r="B26" s="215"/>
      <c r="C26" s="216">
        <v>1</v>
      </c>
      <c r="D26" s="215"/>
      <c r="E26" s="217"/>
      <c r="F26" s="218"/>
      <c r="G26" s="219"/>
      <c r="H26" s="179"/>
      <c r="I26" s="239"/>
      <c r="J26" s="210"/>
      <c r="K26" s="220">
        <v>1</v>
      </c>
      <c r="L26" s="263"/>
      <c r="M26" s="263"/>
      <c r="N26" s="268"/>
      <c r="O26" s="263"/>
      <c r="P26" s="308">
        <v>41</v>
      </c>
      <c r="Q26" s="267"/>
    </row>
    <row r="27" spans="1:17" x14ac:dyDescent="0.25">
      <c r="A27" s="271" t="s">
        <v>703</v>
      </c>
      <c r="B27" s="215"/>
      <c r="C27" s="216">
        <v>0.25</v>
      </c>
      <c r="D27" s="215"/>
      <c r="E27" s="217"/>
      <c r="F27" s="218"/>
      <c r="G27" s="219"/>
      <c r="H27" s="179"/>
      <c r="I27" s="239"/>
      <c r="J27" s="210"/>
      <c r="K27" s="220">
        <v>0.25</v>
      </c>
      <c r="L27" s="263"/>
      <c r="M27" s="263"/>
      <c r="N27" s="268"/>
      <c r="O27" s="263"/>
      <c r="P27" s="308">
        <v>42</v>
      </c>
      <c r="Q27" s="267"/>
    </row>
    <row r="28" spans="1:17" x14ac:dyDescent="0.25">
      <c r="A28" s="271" t="s">
        <v>702</v>
      </c>
      <c r="B28" s="215"/>
      <c r="C28" s="216">
        <v>3.5</v>
      </c>
      <c r="D28" s="215"/>
      <c r="E28" s="217"/>
      <c r="F28" s="218"/>
      <c r="G28" s="219"/>
      <c r="H28" s="179"/>
      <c r="I28" s="239"/>
      <c r="J28" s="210"/>
      <c r="K28" s="220">
        <v>3.5</v>
      </c>
      <c r="L28" s="263"/>
      <c r="M28" s="263"/>
      <c r="N28" s="268"/>
      <c r="O28" s="263"/>
      <c r="P28" s="308">
        <v>43</v>
      </c>
      <c r="Q28" s="267"/>
    </row>
    <row r="29" spans="1:17" x14ac:dyDescent="0.25">
      <c r="A29" s="222" t="s">
        <v>701</v>
      </c>
      <c r="B29" s="215"/>
      <c r="C29" s="216"/>
      <c r="D29" s="215"/>
      <c r="E29" s="217"/>
      <c r="F29" s="218"/>
      <c r="G29" s="219"/>
      <c r="H29" s="179"/>
      <c r="I29" s="239"/>
      <c r="J29" s="210"/>
      <c r="K29" s="220"/>
      <c r="L29" s="263"/>
      <c r="M29" s="263"/>
      <c r="N29" s="268"/>
      <c r="O29" s="263"/>
      <c r="P29" s="308">
        <v>43</v>
      </c>
      <c r="Q29" s="267"/>
    </row>
    <row r="30" spans="1:17" x14ac:dyDescent="0.25">
      <c r="A30" s="222" t="s">
        <v>700</v>
      </c>
      <c r="B30" s="215"/>
      <c r="C30" s="216"/>
      <c r="D30" s="215"/>
      <c r="E30" s="217"/>
      <c r="F30" s="218"/>
      <c r="G30" s="219"/>
      <c r="H30" s="179"/>
      <c r="I30" s="239"/>
      <c r="J30" s="210"/>
      <c r="K30" s="220"/>
      <c r="L30" s="263"/>
      <c r="M30" s="263"/>
      <c r="N30" s="268"/>
      <c r="O30" s="263"/>
      <c r="P30" s="308">
        <v>43</v>
      </c>
      <c r="Q30" s="267"/>
    </row>
    <row r="31" spans="1:17" x14ac:dyDescent="0.25">
      <c r="A31" s="222" t="s">
        <v>699</v>
      </c>
      <c r="B31" s="215"/>
      <c r="C31" s="216"/>
      <c r="D31" s="215"/>
      <c r="E31" s="217"/>
      <c r="F31" s="218"/>
      <c r="G31" s="219"/>
      <c r="H31" s="179"/>
      <c r="I31" s="239"/>
      <c r="J31" s="210"/>
      <c r="K31" s="220"/>
      <c r="L31" s="263"/>
      <c r="M31" s="263"/>
      <c r="N31" s="268"/>
      <c r="O31" s="263"/>
      <c r="P31" s="308">
        <v>44</v>
      </c>
      <c r="Q31" s="267"/>
    </row>
    <row r="32" spans="1:17" x14ac:dyDescent="0.25">
      <c r="A32" s="222" t="s">
        <v>698</v>
      </c>
      <c r="B32" s="215"/>
      <c r="C32" s="216"/>
      <c r="D32" s="215"/>
      <c r="E32" s="217"/>
      <c r="F32" s="218"/>
      <c r="G32" s="219"/>
      <c r="H32" s="179"/>
      <c r="I32" s="239"/>
      <c r="J32" s="210"/>
      <c r="K32" s="220"/>
      <c r="L32" s="263"/>
      <c r="M32" s="263"/>
      <c r="N32" s="268"/>
      <c r="O32" s="263"/>
      <c r="P32" s="308">
        <v>45</v>
      </c>
      <c r="Q32" s="267"/>
    </row>
    <row r="33" spans="1:17" x14ac:dyDescent="0.25">
      <c r="A33" s="222" t="s">
        <v>697</v>
      </c>
      <c r="B33" s="215"/>
      <c r="C33" s="216"/>
      <c r="D33" s="215"/>
      <c r="E33" s="217"/>
      <c r="F33" s="218"/>
      <c r="G33" s="219"/>
      <c r="H33" s="179"/>
      <c r="I33" s="239"/>
      <c r="J33" s="210"/>
      <c r="K33" s="220"/>
      <c r="L33" s="263"/>
      <c r="M33" s="263"/>
      <c r="N33" s="268"/>
      <c r="O33" s="263"/>
      <c r="P33" s="308">
        <v>46</v>
      </c>
      <c r="Q33" s="267"/>
    </row>
    <row r="34" spans="1:17" x14ac:dyDescent="0.25">
      <c r="A34" s="222" t="s">
        <v>696</v>
      </c>
      <c r="B34" s="215"/>
      <c r="C34" s="216"/>
      <c r="D34" s="215"/>
      <c r="E34" s="217"/>
      <c r="F34" s="218"/>
      <c r="G34" s="219"/>
      <c r="H34" s="179"/>
      <c r="I34" s="239"/>
      <c r="J34" s="210"/>
      <c r="K34" s="220"/>
      <c r="L34" s="263"/>
      <c r="M34" s="263"/>
      <c r="N34" s="268"/>
      <c r="O34" s="263"/>
      <c r="P34" s="308">
        <v>47</v>
      </c>
      <c r="Q34" s="267"/>
    </row>
    <row r="35" spans="1:17" x14ac:dyDescent="0.25">
      <c r="A35" s="222" t="s">
        <v>695</v>
      </c>
      <c r="B35" s="215"/>
      <c r="C35" s="216"/>
      <c r="D35" s="215"/>
      <c r="E35" s="217"/>
      <c r="F35" s="218"/>
      <c r="G35" s="219"/>
      <c r="H35" s="179"/>
      <c r="I35" s="239"/>
      <c r="J35" s="210"/>
      <c r="K35" s="220"/>
      <c r="L35" s="263"/>
      <c r="M35" s="263"/>
      <c r="N35" s="268"/>
      <c r="O35" s="263"/>
      <c r="P35" s="308">
        <v>49</v>
      </c>
      <c r="Q35" s="267"/>
    </row>
    <row r="36" spans="1:17" x14ac:dyDescent="0.25">
      <c r="A36" s="271" t="s">
        <v>694</v>
      </c>
      <c r="B36" s="215"/>
      <c r="C36" s="216">
        <v>2.5</v>
      </c>
      <c r="D36" s="215"/>
      <c r="E36" s="217"/>
      <c r="F36" s="218"/>
      <c r="G36" s="219"/>
      <c r="H36" s="179"/>
      <c r="I36" s="239"/>
      <c r="J36" s="210"/>
      <c r="K36" s="220">
        <v>2.5</v>
      </c>
      <c r="L36" s="263"/>
      <c r="M36" s="263"/>
      <c r="N36" s="268"/>
      <c r="O36" s="263"/>
      <c r="P36" s="308">
        <v>51</v>
      </c>
      <c r="Q36" s="267"/>
    </row>
    <row r="37" spans="1:17" x14ac:dyDescent="0.25">
      <c r="A37" s="222" t="s">
        <v>693</v>
      </c>
      <c r="B37" s="215"/>
      <c r="C37" s="216"/>
      <c r="D37" s="215"/>
      <c r="E37" s="217"/>
      <c r="F37" s="218"/>
      <c r="G37" s="219"/>
      <c r="H37" s="179"/>
      <c r="I37" s="239"/>
      <c r="J37" s="210"/>
      <c r="K37" s="220"/>
      <c r="L37" s="263"/>
      <c r="M37" s="263"/>
      <c r="N37" s="268"/>
      <c r="O37" s="263"/>
      <c r="P37" s="308">
        <v>51</v>
      </c>
      <c r="Q37" s="267"/>
    </row>
    <row r="38" spans="1:17" x14ac:dyDescent="0.25">
      <c r="A38" s="222" t="s">
        <v>692</v>
      </c>
      <c r="B38" s="215"/>
      <c r="C38" s="216"/>
      <c r="D38" s="215"/>
      <c r="E38" s="217"/>
      <c r="F38" s="218"/>
      <c r="G38" s="219"/>
      <c r="H38" s="179"/>
      <c r="I38" s="239"/>
      <c r="J38" s="210"/>
      <c r="K38" s="220"/>
      <c r="L38" s="263"/>
      <c r="M38" s="263"/>
      <c r="N38" s="268"/>
      <c r="O38" s="263"/>
      <c r="P38" s="308">
        <v>54</v>
      </c>
      <c r="Q38" s="267"/>
    </row>
    <row r="39" spans="1:17" x14ac:dyDescent="0.25">
      <c r="A39" s="272" t="s">
        <v>671</v>
      </c>
      <c r="B39" s="215"/>
      <c r="C39" s="216"/>
      <c r="D39" s="215"/>
      <c r="E39" s="217"/>
      <c r="F39" s="218"/>
      <c r="G39" s="219"/>
      <c r="H39" s="179"/>
      <c r="I39" s="239"/>
      <c r="J39" s="210"/>
      <c r="K39" s="220"/>
      <c r="L39" s="263"/>
      <c r="M39" s="263"/>
      <c r="N39" s="268"/>
      <c r="O39" s="263"/>
      <c r="P39" s="308">
        <v>57</v>
      </c>
      <c r="Q39" s="267"/>
    </row>
    <row r="40" spans="1:17" x14ac:dyDescent="0.25">
      <c r="A40" s="271" t="s">
        <v>691</v>
      </c>
      <c r="B40" s="215"/>
      <c r="C40" s="216">
        <v>1</v>
      </c>
      <c r="D40" s="215"/>
      <c r="E40" s="217"/>
      <c r="F40" s="218"/>
      <c r="G40" s="219"/>
      <c r="H40" s="179"/>
      <c r="I40" s="239"/>
      <c r="J40" s="210"/>
      <c r="K40" s="220">
        <v>1</v>
      </c>
      <c r="L40" s="263"/>
      <c r="M40" s="263"/>
      <c r="N40" s="268"/>
      <c r="O40" s="263"/>
      <c r="P40" s="308">
        <v>60</v>
      </c>
      <c r="Q40" s="267"/>
    </row>
    <row r="41" spans="1:17" x14ac:dyDescent="0.25">
      <c r="A41" s="271" t="s">
        <v>690</v>
      </c>
      <c r="B41" s="215"/>
      <c r="C41" s="216">
        <v>1</v>
      </c>
      <c r="D41" s="215"/>
      <c r="E41" s="217"/>
      <c r="F41" s="218"/>
      <c r="G41" s="219"/>
      <c r="H41" s="179"/>
      <c r="I41" s="239"/>
      <c r="J41" s="210"/>
      <c r="K41" s="220">
        <v>1</v>
      </c>
      <c r="L41" s="263"/>
      <c r="M41" s="263"/>
      <c r="N41" s="268"/>
      <c r="O41" s="263"/>
      <c r="P41" s="308">
        <v>64</v>
      </c>
      <c r="Q41" s="267"/>
    </row>
    <row r="42" spans="1:17" x14ac:dyDescent="0.25">
      <c r="A42" s="271" t="s">
        <v>689</v>
      </c>
      <c r="B42" s="215"/>
      <c r="C42" s="216">
        <v>1</v>
      </c>
      <c r="D42" s="215"/>
      <c r="E42" s="217"/>
      <c r="F42" s="218"/>
      <c r="G42" s="219"/>
      <c r="H42" s="179"/>
      <c r="I42" s="239"/>
      <c r="J42" s="210"/>
      <c r="K42" s="220">
        <v>1</v>
      </c>
      <c r="L42" s="263"/>
      <c r="M42" s="263"/>
      <c r="N42" s="268"/>
      <c r="O42" s="263"/>
      <c r="P42" s="308">
        <v>65</v>
      </c>
      <c r="Q42" s="267"/>
    </row>
    <row r="43" spans="1:17" x14ac:dyDescent="0.25">
      <c r="A43" s="271" t="s">
        <v>688</v>
      </c>
      <c r="B43" s="215"/>
      <c r="C43" s="216">
        <v>1</v>
      </c>
      <c r="D43" s="215"/>
      <c r="E43" s="217"/>
      <c r="F43" s="218"/>
      <c r="G43" s="219"/>
      <c r="H43" s="179"/>
      <c r="I43" s="239"/>
      <c r="J43" s="210"/>
      <c r="K43" s="220">
        <v>1</v>
      </c>
      <c r="L43" s="263"/>
      <c r="M43" s="263"/>
      <c r="N43" s="268"/>
      <c r="O43" s="263"/>
      <c r="P43" s="308">
        <v>67</v>
      </c>
      <c r="Q43" s="267"/>
    </row>
    <row r="44" spans="1:17" x14ac:dyDescent="0.25">
      <c r="A44" s="271" t="s">
        <v>687</v>
      </c>
      <c r="B44" s="215"/>
      <c r="C44" s="216">
        <v>1</v>
      </c>
      <c r="D44" s="215"/>
      <c r="E44" s="217"/>
      <c r="F44" s="218"/>
      <c r="G44" s="219"/>
      <c r="H44" s="179"/>
      <c r="I44" s="239"/>
      <c r="J44" s="210"/>
      <c r="K44" s="220">
        <v>1</v>
      </c>
      <c r="L44" s="263"/>
      <c r="M44" s="263"/>
      <c r="N44" s="268"/>
      <c r="O44" s="263"/>
      <c r="P44" s="308">
        <v>70</v>
      </c>
      <c r="Q44" s="267"/>
    </row>
    <row r="45" spans="1:17" x14ac:dyDescent="0.25">
      <c r="A45" s="272" t="s">
        <v>670</v>
      </c>
      <c r="B45" s="215"/>
      <c r="C45" s="216"/>
      <c r="D45" s="215"/>
      <c r="E45" s="217"/>
      <c r="F45" s="218"/>
      <c r="G45" s="219"/>
      <c r="H45" s="179"/>
      <c r="I45" s="239"/>
      <c r="J45" s="210"/>
      <c r="K45" s="220"/>
      <c r="L45" s="263"/>
      <c r="M45" s="263"/>
      <c r="N45" s="268"/>
      <c r="O45" s="263"/>
      <c r="P45" s="308">
        <v>73</v>
      </c>
      <c r="Q45" s="267"/>
    </row>
    <row r="46" spans="1:17" x14ac:dyDescent="0.25">
      <c r="A46" s="271" t="s">
        <v>686</v>
      </c>
      <c r="B46" s="215"/>
      <c r="C46" s="216">
        <v>0.25</v>
      </c>
      <c r="D46" s="215"/>
      <c r="E46" s="217"/>
      <c r="F46" s="218"/>
      <c r="G46" s="219"/>
      <c r="H46" s="179"/>
      <c r="I46" s="239"/>
      <c r="J46" s="210"/>
      <c r="K46" s="220">
        <v>0.25</v>
      </c>
      <c r="L46" s="263"/>
      <c r="M46" s="263"/>
      <c r="N46" s="268"/>
      <c r="O46" s="263"/>
      <c r="P46" s="308">
        <v>76</v>
      </c>
      <c r="Q46" s="267"/>
    </row>
    <row r="47" spans="1:17" x14ac:dyDescent="0.25">
      <c r="A47" s="271" t="s">
        <v>685</v>
      </c>
      <c r="B47" s="215"/>
      <c r="C47" s="216">
        <v>0.5</v>
      </c>
      <c r="D47" s="215"/>
      <c r="E47" s="217"/>
      <c r="F47" s="218"/>
      <c r="G47" s="219"/>
      <c r="H47" s="179"/>
      <c r="I47" s="239"/>
      <c r="J47" s="210"/>
      <c r="K47" s="220">
        <v>0.5</v>
      </c>
      <c r="L47" s="263"/>
      <c r="M47" s="263"/>
      <c r="N47" s="268"/>
      <c r="O47" s="263"/>
      <c r="P47" s="308">
        <v>76</v>
      </c>
      <c r="Q47" s="267"/>
    </row>
    <row r="48" spans="1:17" x14ac:dyDescent="0.25">
      <c r="A48" s="272" t="s">
        <v>669</v>
      </c>
      <c r="B48" s="215"/>
      <c r="C48" s="216"/>
      <c r="D48" s="215"/>
      <c r="E48" s="217"/>
      <c r="F48" s="218"/>
      <c r="G48" s="219"/>
      <c r="H48" s="179"/>
      <c r="I48" s="239"/>
      <c r="J48" s="210"/>
      <c r="K48" s="220"/>
      <c r="L48" s="263"/>
      <c r="M48" s="263"/>
      <c r="N48" s="268"/>
      <c r="O48" s="263"/>
      <c r="P48" s="308">
        <v>78</v>
      </c>
      <c r="Q48" s="267"/>
    </row>
    <row r="49" spans="1:17" x14ac:dyDescent="0.25">
      <c r="A49" s="271" t="s">
        <v>684</v>
      </c>
      <c r="B49" s="215"/>
      <c r="C49" s="216">
        <v>0.25</v>
      </c>
      <c r="D49" s="215"/>
      <c r="E49" s="217"/>
      <c r="F49" s="218"/>
      <c r="G49" s="219"/>
      <c r="H49" s="179"/>
      <c r="I49" s="239"/>
      <c r="J49" s="210"/>
      <c r="K49" s="220">
        <v>0.25</v>
      </c>
      <c r="L49" s="263"/>
      <c r="M49" s="263"/>
      <c r="N49" s="268"/>
      <c r="O49" s="263"/>
      <c r="P49" s="308">
        <v>80</v>
      </c>
      <c r="Q49" s="267"/>
    </row>
    <row r="50" spans="1:17" x14ac:dyDescent="0.25">
      <c r="A50" s="271" t="s">
        <v>683</v>
      </c>
      <c r="B50" s="215"/>
      <c r="C50" s="216">
        <v>0.25</v>
      </c>
      <c r="D50" s="215"/>
      <c r="E50" s="217"/>
      <c r="F50" s="218"/>
      <c r="G50" s="219"/>
      <c r="H50" s="179"/>
      <c r="I50" s="239"/>
      <c r="J50" s="210"/>
      <c r="K50" s="220">
        <v>0.25</v>
      </c>
      <c r="L50" s="263"/>
      <c r="M50" s="263"/>
      <c r="N50" s="268"/>
      <c r="O50" s="263"/>
      <c r="P50" s="308">
        <v>81</v>
      </c>
      <c r="Q50" s="267"/>
    </row>
    <row r="51" spans="1:17" x14ac:dyDescent="0.25">
      <c r="A51" s="271" t="s">
        <v>682</v>
      </c>
      <c r="B51" s="215"/>
      <c r="C51" s="216">
        <v>1.5</v>
      </c>
      <c r="D51" s="215"/>
      <c r="E51" s="217"/>
      <c r="F51" s="218"/>
      <c r="G51" s="219"/>
      <c r="H51" s="179"/>
      <c r="I51" s="239"/>
      <c r="J51" s="210"/>
      <c r="K51" s="220">
        <v>1.5</v>
      </c>
      <c r="L51" s="263"/>
      <c r="M51" s="263"/>
      <c r="N51" s="268"/>
      <c r="O51" s="263"/>
      <c r="P51" s="308">
        <v>82</v>
      </c>
      <c r="Q51" s="267"/>
    </row>
    <row r="52" spans="1:17" x14ac:dyDescent="0.25">
      <c r="A52" s="222" t="s">
        <v>681</v>
      </c>
      <c r="B52" s="215"/>
      <c r="C52" s="216"/>
      <c r="D52" s="215"/>
      <c r="E52" s="217"/>
      <c r="F52" s="218"/>
      <c r="G52" s="219"/>
      <c r="H52" s="179"/>
      <c r="I52" s="239"/>
      <c r="J52" s="210"/>
      <c r="K52" s="220"/>
      <c r="L52" s="263"/>
      <c r="M52" s="263"/>
      <c r="N52" s="268"/>
      <c r="O52" s="263"/>
      <c r="P52" s="308">
        <v>82</v>
      </c>
      <c r="Q52" s="267"/>
    </row>
    <row r="53" spans="1:17" x14ac:dyDescent="0.25">
      <c r="A53" s="222" t="s">
        <v>680</v>
      </c>
      <c r="B53" s="215"/>
      <c r="C53" s="216"/>
      <c r="D53" s="215"/>
      <c r="E53" s="217"/>
      <c r="F53" s="218"/>
      <c r="G53" s="219"/>
      <c r="H53" s="179"/>
      <c r="I53" s="239"/>
      <c r="J53" s="210"/>
      <c r="K53" s="220"/>
      <c r="L53" s="263"/>
      <c r="M53" s="263"/>
      <c r="N53" s="268"/>
      <c r="O53" s="263"/>
      <c r="P53" s="308">
        <v>85</v>
      </c>
      <c r="Q53" s="267"/>
    </row>
    <row r="54" spans="1:17" x14ac:dyDescent="0.25">
      <c r="A54" s="271" t="s">
        <v>679</v>
      </c>
      <c r="B54" s="215"/>
      <c r="C54" s="216">
        <v>0.75</v>
      </c>
      <c r="D54" s="215"/>
      <c r="E54" s="217"/>
      <c r="F54" s="218"/>
      <c r="G54" s="219"/>
      <c r="H54" s="179"/>
      <c r="I54" s="239"/>
      <c r="J54" s="210"/>
      <c r="K54" s="220">
        <v>0.75</v>
      </c>
      <c r="L54" s="263"/>
      <c r="M54" s="263"/>
      <c r="N54" s="268"/>
      <c r="O54" s="263"/>
      <c r="P54" s="308">
        <v>86</v>
      </c>
      <c r="Q54" s="267"/>
    </row>
    <row r="55" spans="1:17" x14ac:dyDescent="0.25">
      <c r="A55" s="271" t="s">
        <v>678</v>
      </c>
      <c r="B55" s="215"/>
      <c r="C55" s="216">
        <v>0.25</v>
      </c>
      <c r="D55" s="215"/>
      <c r="E55" s="217"/>
      <c r="F55" s="218"/>
      <c r="G55" s="219"/>
      <c r="H55" s="179"/>
      <c r="I55" s="239"/>
      <c r="J55" s="210"/>
      <c r="K55" s="220">
        <v>0.25</v>
      </c>
      <c r="L55" s="263"/>
      <c r="M55" s="263"/>
      <c r="N55" s="268"/>
      <c r="O55" s="263"/>
      <c r="P55" s="308">
        <v>88</v>
      </c>
      <c r="Q55" s="267"/>
    </row>
    <row r="56" spans="1:17" x14ac:dyDescent="0.25">
      <c r="A56" s="271" t="s">
        <v>677</v>
      </c>
      <c r="B56" s="215"/>
      <c r="C56" s="216">
        <v>1</v>
      </c>
      <c r="D56" s="215"/>
      <c r="E56" s="217"/>
      <c r="F56" s="218"/>
      <c r="G56" s="219"/>
      <c r="H56" s="179"/>
      <c r="I56" s="239"/>
      <c r="J56" s="210"/>
      <c r="K56" s="220">
        <v>1</v>
      </c>
      <c r="L56" s="263"/>
      <c r="M56" s="263"/>
      <c r="N56" s="268"/>
      <c r="O56" s="263"/>
      <c r="P56" s="308">
        <v>88</v>
      </c>
      <c r="Q56" s="267"/>
    </row>
    <row r="57" spans="1:17" x14ac:dyDescent="0.25">
      <c r="A57" s="271" t="s">
        <v>676</v>
      </c>
      <c r="B57" s="215"/>
      <c r="C57" s="216">
        <v>0.5</v>
      </c>
      <c r="D57" s="215"/>
      <c r="E57" s="217"/>
      <c r="F57" s="218"/>
      <c r="G57" s="219"/>
      <c r="H57" s="179"/>
      <c r="I57" s="239"/>
      <c r="J57" s="210"/>
      <c r="K57" s="220">
        <v>0.5</v>
      </c>
      <c r="L57" s="263"/>
      <c r="M57" s="263"/>
      <c r="N57" s="268"/>
      <c r="O57" s="263"/>
      <c r="P57" s="308">
        <v>91</v>
      </c>
      <c r="Q57" s="267"/>
    </row>
    <row r="58" spans="1:17" x14ac:dyDescent="0.25">
      <c r="A58" s="272" t="s">
        <v>808</v>
      </c>
      <c r="B58" s="215"/>
      <c r="C58" s="216"/>
      <c r="D58" s="215"/>
      <c r="E58" s="217"/>
      <c r="F58" s="218"/>
      <c r="G58" s="219"/>
      <c r="H58" s="179"/>
      <c r="I58" s="239"/>
      <c r="J58" s="210"/>
      <c r="K58" s="220"/>
      <c r="L58" s="263"/>
      <c r="M58" s="263"/>
      <c r="N58" s="268"/>
      <c r="O58" s="263"/>
      <c r="P58" s="308">
        <v>93</v>
      </c>
      <c r="Q58" s="267"/>
    </row>
    <row r="59" spans="1:17" ht="11.5" customHeight="1" x14ac:dyDescent="0.25">
      <c r="A59" s="106" t="s">
        <v>810</v>
      </c>
      <c r="B59" s="215"/>
      <c r="C59" s="216">
        <v>1.75</v>
      </c>
      <c r="D59" s="215"/>
      <c r="E59" s="217"/>
      <c r="F59" s="218"/>
      <c r="G59" s="219"/>
      <c r="H59" s="179"/>
      <c r="I59" s="239"/>
      <c r="J59" s="210"/>
      <c r="K59" s="220">
        <v>1.75</v>
      </c>
      <c r="L59" s="263"/>
      <c r="M59" s="263"/>
      <c r="N59" s="268"/>
      <c r="O59" s="263"/>
      <c r="P59" s="308">
        <v>96</v>
      </c>
      <c r="Q59" s="267"/>
    </row>
    <row r="60" spans="1:17" ht="11.5" customHeight="1" x14ac:dyDescent="0.25">
      <c r="A60" s="42" t="s">
        <v>811</v>
      </c>
      <c r="B60" s="215"/>
      <c r="C60" s="216"/>
      <c r="D60" s="215"/>
      <c r="E60" s="217"/>
      <c r="F60" s="218"/>
      <c r="G60" s="219"/>
      <c r="H60" s="179"/>
      <c r="I60" s="239"/>
      <c r="J60" s="210"/>
      <c r="K60" s="220"/>
      <c r="L60" s="263"/>
      <c r="M60" s="263"/>
      <c r="N60" s="268"/>
      <c r="O60" s="263"/>
      <c r="P60" s="308">
        <v>96</v>
      </c>
      <c r="Q60" s="267"/>
    </row>
    <row r="61" spans="1:17" x14ac:dyDescent="0.25">
      <c r="A61" s="42" t="s">
        <v>812</v>
      </c>
      <c r="B61" s="215"/>
      <c r="C61" s="216"/>
      <c r="D61" s="215"/>
      <c r="E61" s="217"/>
      <c r="F61" s="218"/>
      <c r="G61" s="219"/>
      <c r="H61" s="179"/>
      <c r="I61" s="239"/>
      <c r="J61" s="210"/>
      <c r="K61" s="220"/>
      <c r="L61" s="263"/>
      <c r="M61" s="263"/>
      <c r="N61" s="268"/>
      <c r="O61" s="263"/>
      <c r="P61" s="308">
        <v>96</v>
      </c>
      <c r="Q61" s="267"/>
    </row>
    <row r="62" spans="1:17" x14ac:dyDescent="0.25">
      <c r="A62" s="42" t="s">
        <v>813</v>
      </c>
      <c r="B62" s="215"/>
      <c r="C62" s="216"/>
      <c r="D62" s="215"/>
      <c r="E62" s="217"/>
      <c r="F62" s="218"/>
      <c r="G62" s="219"/>
      <c r="H62" s="179"/>
      <c r="I62" s="239"/>
      <c r="J62" s="210"/>
      <c r="K62" s="220"/>
      <c r="L62" s="263"/>
      <c r="M62" s="263"/>
      <c r="N62" s="268"/>
      <c r="O62" s="263"/>
      <c r="P62" s="308">
        <v>97</v>
      </c>
      <c r="Q62" s="267"/>
    </row>
    <row r="63" spans="1:17" x14ac:dyDescent="0.25">
      <c r="A63" s="106" t="s">
        <v>814</v>
      </c>
      <c r="B63" s="215"/>
      <c r="C63" s="216">
        <v>1.5</v>
      </c>
      <c r="D63" s="215"/>
      <c r="E63" s="217"/>
      <c r="F63" s="218"/>
      <c r="G63" s="219"/>
      <c r="H63" s="179"/>
      <c r="I63" s="239"/>
      <c r="J63" s="210"/>
      <c r="K63" s="220">
        <v>1.5</v>
      </c>
      <c r="L63" s="263"/>
      <c r="M63" s="263"/>
      <c r="N63" s="268"/>
      <c r="O63" s="263"/>
      <c r="P63" s="308">
        <v>98</v>
      </c>
      <c r="Q63" s="267"/>
    </row>
    <row r="64" spans="1:17" x14ac:dyDescent="0.25">
      <c r="A64" s="42" t="s">
        <v>815</v>
      </c>
      <c r="B64" s="215"/>
      <c r="C64" s="216"/>
      <c r="D64" s="215"/>
      <c r="E64" s="217"/>
      <c r="F64" s="218"/>
      <c r="G64" s="219"/>
      <c r="H64" s="179"/>
      <c r="I64" s="239"/>
      <c r="J64" s="210"/>
      <c r="K64" s="220"/>
      <c r="L64" s="263"/>
      <c r="M64" s="263"/>
      <c r="N64" s="268"/>
      <c r="O64" s="263"/>
      <c r="P64" s="308">
        <v>98</v>
      </c>
      <c r="Q64" s="267"/>
    </row>
    <row r="65" spans="1:21" x14ac:dyDescent="0.25">
      <c r="A65" s="42" t="s">
        <v>816</v>
      </c>
      <c r="B65" s="215"/>
      <c r="C65" s="216"/>
      <c r="D65" s="215"/>
      <c r="E65" s="217"/>
      <c r="F65" s="218"/>
      <c r="G65" s="219"/>
      <c r="H65" s="179"/>
      <c r="I65" s="239"/>
      <c r="J65" s="210"/>
      <c r="K65" s="220"/>
      <c r="L65" s="263"/>
      <c r="M65" s="263"/>
      <c r="N65" s="268"/>
      <c r="O65" s="263"/>
      <c r="P65" s="308">
        <v>98</v>
      </c>
      <c r="Q65" s="267"/>
    </row>
    <row r="66" spans="1:21" x14ac:dyDescent="0.25">
      <c r="A66" s="42" t="s">
        <v>817</v>
      </c>
      <c r="B66" s="215"/>
      <c r="C66" s="216"/>
      <c r="D66" s="215"/>
      <c r="E66" s="217"/>
      <c r="F66" s="218"/>
      <c r="G66" s="219"/>
      <c r="H66" s="179"/>
      <c r="I66" s="239"/>
      <c r="J66" s="210"/>
      <c r="K66" s="220"/>
      <c r="L66" s="263"/>
      <c r="M66" s="263"/>
      <c r="N66" s="268"/>
      <c r="O66" s="263"/>
      <c r="P66" s="308">
        <v>98</v>
      </c>
      <c r="Q66" s="267"/>
    </row>
    <row r="67" spans="1:21" x14ac:dyDescent="0.25">
      <c r="A67" s="42" t="s">
        <v>818</v>
      </c>
      <c r="B67" s="215"/>
      <c r="C67" s="216"/>
      <c r="D67" s="215"/>
      <c r="E67" s="217"/>
      <c r="F67" s="218"/>
      <c r="G67" s="219"/>
      <c r="H67" s="179"/>
      <c r="I67" s="239"/>
      <c r="J67" s="210"/>
      <c r="K67" s="220"/>
      <c r="L67" s="263"/>
      <c r="M67" s="263"/>
      <c r="N67" s="268"/>
      <c r="O67" s="263"/>
      <c r="P67" s="308">
        <v>99</v>
      </c>
      <c r="Q67" s="267"/>
    </row>
    <row r="68" spans="1:21" x14ac:dyDescent="0.25">
      <c r="A68" s="106" t="s">
        <v>819</v>
      </c>
      <c r="B68" s="215"/>
      <c r="C68" s="216">
        <v>1</v>
      </c>
      <c r="D68" s="215"/>
      <c r="E68" s="217"/>
      <c r="F68" s="218"/>
      <c r="G68" s="219"/>
      <c r="H68" s="179"/>
      <c r="I68" s="239"/>
      <c r="J68" s="210"/>
      <c r="K68" s="220">
        <v>1</v>
      </c>
      <c r="L68" s="263"/>
      <c r="M68" s="263"/>
      <c r="N68" s="268"/>
      <c r="O68" s="263"/>
      <c r="P68" s="308">
        <v>100</v>
      </c>
      <c r="Q68" s="267"/>
    </row>
    <row r="69" spans="1:21" x14ac:dyDescent="0.25">
      <c r="A69" s="42" t="s">
        <v>820</v>
      </c>
      <c r="B69" s="215"/>
      <c r="C69" s="216"/>
      <c r="D69" s="215"/>
      <c r="E69" s="217"/>
      <c r="F69" s="218"/>
      <c r="G69" s="219"/>
      <c r="H69" s="179"/>
      <c r="I69" s="239"/>
      <c r="J69" s="210"/>
      <c r="K69" s="220"/>
      <c r="L69" s="263"/>
      <c r="M69" s="263"/>
      <c r="N69" s="268"/>
      <c r="O69" s="263"/>
      <c r="P69" s="308">
        <v>100</v>
      </c>
      <c r="Q69" s="267"/>
    </row>
    <row r="70" spans="1:21" x14ac:dyDescent="0.25">
      <c r="A70" s="106" t="s">
        <v>809</v>
      </c>
      <c r="B70" s="215"/>
      <c r="C70" s="216">
        <v>1.5</v>
      </c>
      <c r="D70" s="215"/>
      <c r="E70" s="217"/>
      <c r="F70" s="218"/>
      <c r="G70" s="219"/>
      <c r="H70" s="179"/>
      <c r="I70" s="239"/>
      <c r="J70" s="210"/>
      <c r="K70" s="220">
        <v>1.5</v>
      </c>
      <c r="L70" s="263"/>
      <c r="M70" s="263"/>
      <c r="N70" s="268"/>
      <c r="O70" s="263"/>
      <c r="P70" s="308">
        <v>103</v>
      </c>
      <c r="Q70" s="267"/>
    </row>
    <row r="71" spans="1:21" x14ac:dyDescent="0.25">
      <c r="A71" s="269" t="s">
        <v>5</v>
      </c>
      <c r="B71" s="210"/>
      <c r="C71" s="216">
        <f>SUM(C7:C70)</f>
        <v>35</v>
      </c>
      <c r="D71" s="210"/>
      <c r="E71" s="223">
        <f>SUM(E6:E40)</f>
        <v>0</v>
      </c>
      <c r="F71" s="224">
        <f>SUM(F6:F40)</f>
        <v>0</v>
      </c>
      <c r="G71" s="225">
        <f>SUM(G6:G40)</f>
        <v>0</v>
      </c>
      <c r="H71" s="179">
        <f>SUM(H6:H41)</f>
        <v>0</v>
      </c>
      <c r="I71" s="240">
        <f>SUM(I6:I41)</f>
        <v>0</v>
      </c>
      <c r="J71" s="210"/>
      <c r="K71" s="263">
        <f>SUM(K7:K70)</f>
        <v>35</v>
      </c>
      <c r="L71" s="263">
        <f>SUM(L7:L70)</f>
        <v>0</v>
      </c>
      <c r="M71" s="263">
        <f>SUM(M6:M40)</f>
        <v>0</v>
      </c>
      <c r="N71" s="268"/>
      <c r="O71" s="263"/>
      <c r="P71" s="308"/>
      <c r="Q71" s="267"/>
    </row>
    <row r="72" spans="1:21" x14ac:dyDescent="0.25">
      <c r="A72" s="210"/>
      <c r="B72" s="210"/>
      <c r="C72" s="231"/>
      <c r="D72" s="210"/>
      <c r="E72" s="231"/>
      <c r="F72" s="231"/>
      <c r="G72" s="231"/>
      <c r="H72" s="231"/>
      <c r="I72" s="231"/>
      <c r="J72" s="210"/>
      <c r="K72" s="231"/>
      <c r="L72" s="231"/>
      <c r="M72" s="231"/>
      <c r="N72" s="231"/>
      <c r="O72" s="232"/>
      <c r="P72" s="203"/>
    </row>
    <row r="73" spans="1:21" x14ac:dyDescent="0.25">
      <c r="A73" s="210"/>
      <c r="B73" s="210"/>
      <c r="C73" s="231"/>
      <c r="D73" s="210"/>
      <c r="E73" s="231"/>
      <c r="F73" s="231"/>
      <c r="G73" s="231"/>
      <c r="H73" s="231"/>
      <c r="I73" s="231"/>
      <c r="J73" s="210"/>
      <c r="K73" s="231"/>
      <c r="L73" s="231"/>
      <c r="M73" s="231"/>
      <c r="N73" s="231"/>
      <c r="O73" s="232"/>
      <c r="P73" s="203"/>
    </row>
    <row r="77" spans="1:21" s="278" customFormat="1" x14ac:dyDescent="0.25">
      <c r="A77" s="282" t="s">
        <v>675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</row>
    <row r="78" spans="1:21" x14ac:dyDescent="0.25">
      <c r="A78" s="204"/>
      <c r="B78" s="204"/>
      <c r="C78" s="205"/>
      <c r="D78" s="204"/>
      <c r="E78" s="205"/>
      <c r="F78" s="205"/>
      <c r="G78" s="205"/>
      <c r="H78" s="205"/>
      <c r="I78" s="205"/>
      <c r="J78" s="204"/>
      <c r="K78" s="205"/>
      <c r="L78" s="205"/>
      <c r="M78" s="205"/>
      <c r="N78" s="205"/>
      <c r="O78" s="204"/>
      <c r="P78" s="205"/>
    </row>
    <row r="79" spans="1:21" x14ac:dyDescent="0.25">
      <c r="A79" s="204"/>
      <c r="B79" s="204"/>
      <c r="C79" s="205"/>
      <c r="D79" s="204"/>
      <c r="E79" s="205"/>
      <c r="F79" s="205"/>
      <c r="G79" s="205"/>
      <c r="H79" s="205"/>
      <c r="I79" s="205"/>
      <c r="J79" s="204"/>
      <c r="K79" s="205"/>
      <c r="L79" s="205"/>
      <c r="M79" s="205"/>
      <c r="N79" s="205"/>
      <c r="O79" s="204"/>
      <c r="P79" s="205"/>
    </row>
    <row r="80" spans="1:21" x14ac:dyDescent="0.25">
      <c r="A80" s="226"/>
      <c r="B80" s="210"/>
      <c r="C80" s="410" t="s">
        <v>0</v>
      </c>
      <c r="D80" s="207"/>
      <c r="E80" s="406" t="s">
        <v>1</v>
      </c>
      <c r="F80" s="406"/>
      <c r="G80" s="406"/>
      <c r="H80" s="209"/>
      <c r="I80" s="209"/>
      <c r="J80" s="208"/>
      <c r="K80" s="406" t="s">
        <v>2</v>
      </c>
      <c r="L80" s="406"/>
      <c r="M80" s="406"/>
      <c r="N80" s="209"/>
      <c r="O80" s="209"/>
      <c r="P80" s="264"/>
    </row>
    <row r="81" spans="1:16" x14ac:dyDescent="0.25">
      <c r="A81" s="206"/>
      <c r="B81" s="210"/>
      <c r="C81" s="411"/>
      <c r="D81" s="207"/>
      <c r="E81" s="212">
        <v>1</v>
      </c>
      <c r="F81" s="213">
        <v>2</v>
      </c>
      <c r="G81" s="214">
        <v>3</v>
      </c>
      <c r="H81" s="234">
        <v>6</v>
      </c>
      <c r="I81" s="237">
        <v>7</v>
      </c>
      <c r="J81" s="208"/>
      <c r="K81" s="260" t="s">
        <v>3</v>
      </c>
      <c r="L81" s="260" t="s">
        <v>4</v>
      </c>
      <c r="M81" s="260" t="s">
        <v>52</v>
      </c>
      <c r="N81" s="209"/>
      <c r="O81" s="209"/>
      <c r="P81" s="264"/>
    </row>
    <row r="82" spans="1:16" x14ac:dyDescent="0.25">
      <c r="A82" s="227" t="s">
        <v>6</v>
      </c>
      <c r="B82" s="210"/>
      <c r="C82" s="211">
        <f>SUM(C71)</f>
        <v>35</v>
      </c>
      <c r="D82" s="210"/>
      <c r="E82" s="228">
        <f>E71</f>
        <v>0</v>
      </c>
      <c r="F82" s="229">
        <f>F71</f>
        <v>0</v>
      </c>
      <c r="G82" s="230">
        <f>G71</f>
        <v>0</v>
      </c>
      <c r="H82" s="179">
        <f>H71</f>
        <v>0</v>
      </c>
      <c r="I82" s="238">
        <f>I71</f>
        <v>0</v>
      </c>
      <c r="J82" s="210"/>
      <c r="K82" s="260">
        <f>SUM(K71)</f>
        <v>35</v>
      </c>
      <c r="L82" s="260">
        <f>L71</f>
        <v>0</v>
      </c>
      <c r="M82" s="260">
        <f>M71</f>
        <v>0</v>
      </c>
      <c r="N82" s="209"/>
      <c r="O82" s="209"/>
      <c r="P82" s="264"/>
    </row>
    <row r="83" spans="1:16" x14ac:dyDescent="0.25">
      <c r="A83" s="210"/>
      <c r="B83" s="210"/>
      <c r="C83" s="231"/>
      <c r="D83" s="210"/>
      <c r="E83" s="231"/>
      <c r="F83" s="231"/>
      <c r="G83" s="231"/>
      <c r="H83" s="231"/>
      <c r="I83" s="231"/>
      <c r="J83" s="210"/>
      <c r="K83" s="231"/>
      <c r="L83" s="231"/>
      <c r="M83" s="231"/>
      <c r="N83" s="231"/>
      <c r="O83" s="232"/>
      <c r="P83" s="264"/>
    </row>
    <row r="84" spans="1:16" x14ac:dyDescent="0.25">
      <c r="A84" s="280" t="s">
        <v>7</v>
      </c>
      <c r="B84" s="210"/>
      <c r="C84" s="231"/>
      <c r="D84" s="210"/>
      <c r="E84" s="283" t="s">
        <v>19</v>
      </c>
      <c r="F84" s="283"/>
      <c r="G84" s="283"/>
      <c r="H84" s="283"/>
      <c r="I84" s="283"/>
      <c r="J84" s="231"/>
      <c r="K84" s="231"/>
      <c r="L84" s="231"/>
      <c r="M84" s="232"/>
      <c r="N84" s="264"/>
    </row>
    <row r="85" spans="1:16" ht="13" x14ac:dyDescent="0.3">
      <c r="A85" s="284" t="s">
        <v>674</v>
      </c>
      <c r="B85" s="210"/>
      <c r="C85" s="231"/>
      <c r="D85" s="210"/>
      <c r="E85" s="407">
        <f>SUM(C7:C17)</f>
        <v>5.75</v>
      </c>
      <c r="F85" s="407"/>
      <c r="G85" s="407"/>
      <c r="H85" s="407"/>
      <c r="I85" s="407"/>
      <c r="K85" s="231"/>
      <c r="L85" s="231"/>
      <c r="M85" s="231"/>
      <c r="N85" s="231"/>
      <c r="O85" s="232"/>
      <c r="P85" s="264"/>
    </row>
    <row r="86" spans="1:16" ht="13" x14ac:dyDescent="0.3">
      <c r="A86" s="284" t="s">
        <v>673</v>
      </c>
      <c r="B86" s="210"/>
      <c r="C86" s="231"/>
      <c r="D86" s="210"/>
      <c r="E86" s="407">
        <f>SUM(C19:C21)</f>
        <v>5</v>
      </c>
      <c r="F86" s="407"/>
      <c r="G86" s="407"/>
      <c r="H86" s="407"/>
      <c r="I86" s="407"/>
      <c r="K86" s="231"/>
      <c r="L86" s="231"/>
      <c r="M86" s="231"/>
      <c r="N86" s="231"/>
      <c r="O86" s="232"/>
      <c r="P86" s="264"/>
    </row>
    <row r="87" spans="1:16" ht="13" x14ac:dyDescent="0.3">
      <c r="A87" s="284" t="s">
        <v>672</v>
      </c>
      <c r="B87" s="210"/>
      <c r="C87" s="231"/>
      <c r="D87" s="210"/>
      <c r="E87" s="407">
        <f>SUM(C23:C38)</f>
        <v>8.25</v>
      </c>
      <c r="F87" s="407"/>
      <c r="G87" s="407"/>
      <c r="H87" s="407"/>
      <c r="I87" s="407"/>
      <c r="K87" s="231"/>
      <c r="L87" s="231"/>
      <c r="M87" s="231"/>
      <c r="N87" s="231"/>
      <c r="O87" s="232"/>
      <c r="P87" s="264"/>
    </row>
    <row r="88" spans="1:16" ht="13" x14ac:dyDescent="0.3">
      <c r="A88" s="284" t="s">
        <v>671</v>
      </c>
      <c r="B88" s="210"/>
      <c r="C88" s="231"/>
      <c r="D88" s="210"/>
      <c r="E88" s="407">
        <f>SUM(C40:C44)</f>
        <v>5</v>
      </c>
      <c r="F88" s="407"/>
      <c r="G88" s="407"/>
      <c r="H88" s="407"/>
      <c r="I88" s="407"/>
      <c r="K88" s="231"/>
      <c r="L88" s="231"/>
      <c r="M88" s="231"/>
      <c r="N88" s="231"/>
      <c r="O88" s="232"/>
      <c r="P88" s="264"/>
    </row>
    <row r="89" spans="1:16" ht="13" x14ac:dyDescent="0.3">
      <c r="A89" s="284" t="s">
        <v>670</v>
      </c>
      <c r="B89" s="210"/>
      <c r="C89" s="231"/>
      <c r="D89" s="210"/>
      <c r="E89" s="407">
        <f>SUM(C46:C47)</f>
        <v>0.75</v>
      </c>
      <c r="F89" s="407"/>
      <c r="G89" s="407"/>
      <c r="H89" s="407"/>
      <c r="I89" s="407"/>
      <c r="K89" s="231"/>
      <c r="L89" s="231"/>
      <c r="M89" s="231"/>
      <c r="N89" s="231"/>
      <c r="O89" s="232"/>
      <c r="P89" s="264"/>
    </row>
    <row r="90" spans="1:16" ht="13" x14ac:dyDescent="0.3">
      <c r="A90" s="284" t="s">
        <v>669</v>
      </c>
      <c r="B90" s="210"/>
      <c r="C90" s="231"/>
      <c r="D90" s="210"/>
      <c r="E90" s="407">
        <f>SUM(C49:C57)</f>
        <v>4.5</v>
      </c>
      <c r="F90" s="407"/>
      <c r="G90" s="407"/>
      <c r="H90" s="407"/>
      <c r="I90" s="407"/>
      <c r="K90" s="231"/>
      <c r="L90" s="231"/>
      <c r="M90" s="231"/>
      <c r="N90" s="231"/>
      <c r="O90" s="232"/>
      <c r="P90" s="264"/>
    </row>
    <row r="91" spans="1:16" ht="13" x14ac:dyDescent="0.3">
      <c r="A91" s="284" t="s">
        <v>668</v>
      </c>
      <c r="B91" s="210"/>
      <c r="C91" s="231"/>
      <c r="D91" s="210"/>
      <c r="E91" s="407">
        <f>SUM(C59:C70)</f>
        <v>5.75</v>
      </c>
      <c r="F91" s="407"/>
      <c r="G91" s="407"/>
      <c r="H91" s="407"/>
      <c r="I91" s="407"/>
      <c r="K91" s="231"/>
      <c r="L91" s="231"/>
      <c r="M91" s="231"/>
      <c r="N91" s="231"/>
      <c r="O91" s="232"/>
      <c r="P91" s="264"/>
    </row>
    <row r="92" spans="1:16" x14ac:dyDescent="0.25">
      <c r="A92" s="233" t="s">
        <v>6</v>
      </c>
      <c r="B92" s="210"/>
      <c r="C92" s="231"/>
      <c r="D92" s="210"/>
      <c r="E92" s="406">
        <f>SUM(E85:I91)</f>
        <v>35</v>
      </c>
      <c r="F92" s="406"/>
      <c r="G92" s="406"/>
      <c r="H92" s="406"/>
      <c r="I92" s="406"/>
      <c r="K92" s="231"/>
      <c r="L92" s="231"/>
      <c r="M92" s="231"/>
      <c r="N92" s="231"/>
      <c r="O92" s="232"/>
      <c r="P92" s="264"/>
    </row>
  </sheetData>
  <mergeCells count="19">
    <mergeCell ref="E89:I89"/>
    <mergeCell ref="E90:I90"/>
    <mergeCell ref="E91:I91"/>
    <mergeCell ref="E92:I92"/>
    <mergeCell ref="E4:I4"/>
    <mergeCell ref="E88:I88"/>
    <mergeCell ref="A1:U1"/>
    <mergeCell ref="A4:A5"/>
    <mergeCell ref="E85:I85"/>
    <mergeCell ref="E86:I86"/>
    <mergeCell ref="E87:I87"/>
    <mergeCell ref="Q4:Q5"/>
    <mergeCell ref="C4:C5"/>
    <mergeCell ref="O4:O5"/>
    <mergeCell ref="C80:C81"/>
    <mergeCell ref="P4:P5"/>
    <mergeCell ref="E80:G80"/>
    <mergeCell ref="K4:M4"/>
    <mergeCell ref="K80:M8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U55"/>
  <sheetViews>
    <sheetView topLeftCell="F1" workbookViewId="0">
      <selection activeCell="P6" sqref="P6:P37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x14ac:dyDescent="0.25">
      <c r="A1" s="419" t="s">
        <v>754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22" t="s">
        <v>1</v>
      </c>
      <c r="F4" s="423"/>
      <c r="G4" s="423"/>
      <c r="H4" s="423"/>
      <c r="I4" s="423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726</v>
      </c>
      <c r="B6" s="210"/>
      <c r="C6" s="216">
        <v>1</v>
      </c>
      <c r="D6" s="210"/>
      <c r="E6" s="217"/>
      <c r="F6" s="218"/>
      <c r="G6" s="219"/>
      <c r="H6" s="235"/>
      <c r="I6" s="239"/>
      <c r="J6" s="210"/>
      <c r="K6" s="220">
        <v>1</v>
      </c>
      <c r="L6" s="263"/>
      <c r="M6" s="263"/>
      <c r="N6" s="268"/>
      <c r="O6" s="263"/>
      <c r="P6" s="308">
        <v>1</v>
      </c>
      <c r="Q6" s="274"/>
    </row>
    <row r="7" spans="1:21" x14ac:dyDescent="0.25">
      <c r="A7" s="261" t="s">
        <v>725</v>
      </c>
      <c r="B7" s="215"/>
      <c r="C7" s="216"/>
      <c r="D7" s="215"/>
      <c r="E7" s="217"/>
      <c r="F7" s="218"/>
      <c r="G7" s="219"/>
      <c r="H7" s="235"/>
      <c r="I7" s="239"/>
      <c r="J7" s="210"/>
      <c r="K7" s="220"/>
      <c r="L7" s="263"/>
      <c r="M7" s="263"/>
      <c r="N7" s="268"/>
      <c r="O7" s="263"/>
      <c r="P7" s="308">
        <v>7</v>
      </c>
      <c r="Q7" s="267"/>
    </row>
    <row r="8" spans="1:21" x14ac:dyDescent="0.25">
      <c r="A8" s="273" t="s">
        <v>753</v>
      </c>
      <c r="B8" s="215"/>
      <c r="C8" s="216">
        <v>0.25</v>
      </c>
      <c r="D8" s="215"/>
      <c r="E8" s="217"/>
      <c r="F8" s="218"/>
      <c r="G8" s="219"/>
      <c r="H8" s="235"/>
      <c r="I8" s="239"/>
      <c r="J8" s="210"/>
      <c r="K8" s="220">
        <v>0.25</v>
      </c>
      <c r="L8" s="263"/>
      <c r="M8" s="263"/>
      <c r="N8" s="268"/>
      <c r="O8" s="263"/>
      <c r="P8" s="308">
        <v>11</v>
      </c>
      <c r="Q8" s="267"/>
    </row>
    <row r="9" spans="1:21" x14ac:dyDescent="0.25">
      <c r="A9" s="273" t="s">
        <v>752</v>
      </c>
      <c r="B9" s="215"/>
      <c r="C9" s="216">
        <v>0.25</v>
      </c>
      <c r="D9" s="215"/>
      <c r="E9" s="217"/>
      <c r="F9" s="218"/>
      <c r="G9" s="219"/>
      <c r="H9" s="235"/>
      <c r="I9" s="239"/>
      <c r="J9" s="210"/>
      <c r="K9" s="220">
        <v>0.25</v>
      </c>
      <c r="L9" s="263"/>
      <c r="M9" s="263"/>
      <c r="N9" s="268"/>
      <c r="O9" s="263"/>
      <c r="P9" s="308">
        <v>11</v>
      </c>
      <c r="Q9" s="267"/>
    </row>
    <row r="10" spans="1:21" x14ac:dyDescent="0.25">
      <c r="A10" s="271" t="s">
        <v>751</v>
      </c>
      <c r="B10" s="215"/>
      <c r="C10" s="216">
        <v>0.5</v>
      </c>
      <c r="D10" s="215"/>
      <c r="E10" s="217"/>
      <c r="F10" s="218"/>
      <c r="G10" s="219"/>
      <c r="H10" s="235"/>
      <c r="I10" s="239"/>
      <c r="J10" s="210"/>
      <c r="K10" s="220">
        <v>0.5</v>
      </c>
      <c r="L10" s="263"/>
      <c r="M10" s="263"/>
      <c r="N10" s="268"/>
      <c r="O10" s="263"/>
      <c r="P10" s="308">
        <v>12</v>
      </c>
      <c r="Q10" s="267"/>
    </row>
    <row r="11" spans="1:21" x14ac:dyDescent="0.25">
      <c r="A11" s="271" t="s">
        <v>750</v>
      </c>
      <c r="B11" s="215"/>
      <c r="C11" s="216">
        <v>0.5</v>
      </c>
      <c r="D11" s="215"/>
      <c r="E11" s="217"/>
      <c r="F11" s="218"/>
      <c r="G11" s="219"/>
      <c r="H11" s="235"/>
      <c r="I11" s="239"/>
      <c r="J11" s="210"/>
      <c r="K11" s="220">
        <v>0.5</v>
      </c>
      <c r="L11" s="263"/>
      <c r="M11" s="263"/>
      <c r="N11" s="268"/>
      <c r="O11" s="263"/>
      <c r="P11" s="308">
        <v>13</v>
      </c>
      <c r="Q11" s="267"/>
    </row>
    <row r="12" spans="1:21" x14ac:dyDescent="0.25">
      <c r="A12" s="271" t="s">
        <v>749</v>
      </c>
      <c r="B12" s="215"/>
      <c r="C12" s="216"/>
      <c r="D12" s="215"/>
      <c r="E12" s="217"/>
      <c r="F12" s="218"/>
      <c r="G12" s="219"/>
      <c r="H12" s="235"/>
      <c r="I12" s="239"/>
      <c r="J12" s="210"/>
      <c r="K12" s="220"/>
      <c r="L12" s="263"/>
      <c r="M12" s="263"/>
      <c r="N12" s="268"/>
      <c r="O12" s="263"/>
      <c r="P12" s="308">
        <v>13</v>
      </c>
      <c r="Q12" s="267"/>
    </row>
    <row r="13" spans="1:21" x14ac:dyDescent="0.25">
      <c r="A13" s="261" t="s">
        <v>724</v>
      </c>
      <c r="B13" s="215"/>
      <c r="C13" s="216"/>
      <c r="D13" s="215"/>
      <c r="E13" s="217"/>
      <c r="F13" s="218"/>
      <c r="G13" s="219"/>
      <c r="H13" s="235"/>
      <c r="I13" s="239"/>
      <c r="J13" s="210"/>
      <c r="K13" s="220"/>
      <c r="L13" s="263"/>
      <c r="M13" s="263"/>
      <c r="N13" s="268"/>
      <c r="O13" s="263"/>
      <c r="P13" s="308">
        <v>14</v>
      </c>
      <c r="Q13" s="267"/>
    </row>
    <row r="14" spans="1:21" x14ac:dyDescent="0.25">
      <c r="A14" s="271" t="s">
        <v>748</v>
      </c>
      <c r="B14" s="215"/>
      <c r="C14" s="216">
        <v>1</v>
      </c>
      <c r="D14" s="215"/>
      <c r="E14" s="217"/>
      <c r="F14" s="218"/>
      <c r="G14" s="219"/>
      <c r="H14" s="235"/>
      <c r="I14" s="239"/>
      <c r="J14" s="210"/>
      <c r="K14" s="220">
        <v>1</v>
      </c>
      <c r="L14" s="263"/>
      <c r="M14" s="263"/>
      <c r="N14" s="268"/>
      <c r="O14" s="263"/>
      <c r="P14" s="308">
        <v>16</v>
      </c>
      <c r="Q14" s="267"/>
    </row>
    <row r="15" spans="1:21" x14ac:dyDescent="0.25">
      <c r="A15" s="271" t="s">
        <v>747</v>
      </c>
      <c r="B15" s="215"/>
      <c r="C15" s="216">
        <v>1</v>
      </c>
      <c r="D15" s="215"/>
      <c r="E15" s="217"/>
      <c r="F15" s="218"/>
      <c r="G15" s="219"/>
      <c r="H15" s="235"/>
      <c r="I15" s="239"/>
      <c r="J15" s="210"/>
      <c r="K15" s="220">
        <v>1</v>
      </c>
      <c r="L15" s="263"/>
      <c r="M15" s="263"/>
      <c r="N15" s="268"/>
      <c r="O15" s="263"/>
      <c r="P15" s="308">
        <v>19</v>
      </c>
      <c r="Q15" s="267"/>
    </row>
    <row r="16" spans="1:21" x14ac:dyDescent="0.25">
      <c r="A16" s="271" t="s">
        <v>746</v>
      </c>
      <c r="B16" s="215"/>
      <c r="C16" s="216">
        <v>0.5</v>
      </c>
      <c r="D16" s="215"/>
      <c r="E16" s="217"/>
      <c r="F16" s="218"/>
      <c r="G16" s="219"/>
      <c r="H16" s="235"/>
      <c r="I16" s="239"/>
      <c r="J16" s="210"/>
      <c r="K16" s="220">
        <v>0.5</v>
      </c>
      <c r="L16" s="263"/>
      <c r="M16" s="263"/>
      <c r="N16" s="268"/>
      <c r="O16" s="263"/>
      <c r="P16" s="308">
        <v>21</v>
      </c>
      <c r="Q16" s="267"/>
    </row>
    <row r="17" spans="1:17" x14ac:dyDescent="0.25">
      <c r="A17" s="271" t="s">
        <v>745</v>
      </c>
      <c r="B17" s="215"/>
      <c r="C17" s="216">
        <v>0.5</v>
      </c>
      <c r="D17" s="215"/>
      <c r="E17" s="217"/>
      <c r="F17" s="218"/>
      <c r="G17" s="219"/>
      <c r="H17" s="235"/>
      <c r="I17" s="239"/>
      <c r="J17" s="210"/>
      <c r="K17" s="220">
        <v>0.5</v>
      </c>
      <c r="L17" s="263"/>
      <c r="M17" s="263"/>
      <c r="N17" s="268"/>
      <c r="O17" s="263"/>
      <c r="P17" s="308">
        <v>21</v>
      </c>
      <c r="Q17" s="267"/>
    </row>
    <row r="18" spans="1:17" x14ac:dyDescent="0.25">
      <c r="A18" s="271" t="s">
        <v>744</v>
      </c>
      <c r="B18" s="215"/>
      <c r="C18" s="216">
        <v>0.5</v>
      </c>
      <c r="D18" s="215"/>
      <c r="E18" s="217"/>
      <c r="F18" s="218"/>
      <c r="G18" s="219"/>
      <c r="H18" s="235"/>
      <c r="I18" s="239"/>
      <c r="J18" s="210"/>
      <c r="K18" s="220">
        <v>0.5</v>
      </c>
      <c r="L18" s="263"/>
      <c r="M18" s="263"/>
      <c r="N18" s="268"/>
      <c r="O18" s="263"/>
      <c r="P18" s="308">
        <v>22</v>
      </c>
      <c r="Q18" s="267"/>
    </row>
    <row r="19" spans="1:17" x14ac:dyDescent="0.25">
      <c r="A19" s="271" t="s">
        <v>743</v>
      </c>
      <c r="B19" s="215"/>
      <c r="C19" s="216">
        <v>0.25</v>
      </c>
      <c r="D19" s="215"/>
      <c r="E19" s="217"/>
      <c r="F19" s="218"/>
      <c r="G19" s="219"/>
      <c r="H19" s="235"/>
      <c r="I19" s="239"/>
      <c r="J19" s="210"/>
      <c r="K19" s="220">
        <v>0.25</v>
      </c>
      <c r="L19" s="263"/>
      <c r="M19" s="263"/>
      <c r="N19" s="268"/>
      <c r="O19" s="263"/>
      <c r="P19" s="308">
        <v>23</v>
      </c>
      <c r="Q19" s="267"/>
    </row>
    <row r="20" spans="1:17" x14ac:dyDescent="0.25">
      <c r="A20" s="271" t="s">
        <v>742</v>
      </c>
      <c r="B20" s="215"/>
      <c r="C20" s="216">
        <v>0.5</v>
      </c>
      <c r="D20" s="215"/>
      <c r="E20" s="217"/>
      <c r="F20" s="218"/>
      <c r="G20" s="219"/>
      <c r="H20" s="235"/>
      <c r="I20" s="239"/>
      <c r="J20" s="210"/>
      <c r="K20" s="220">
        <v>0.5</v>
      </c>
      <c r="L20" s="263"/>
      <c r="M20" s="263"/>
      <c r="N20" s="268"/>
      <c r="O20" s="263"/>
      <c r="P20" s="308">
        <v>23</v>
      </c>
      <c r="Q20" s="267"/>
    </row>
    <row r="21" spans="1:17" x14ac:dyDescent="0.25">
      <c r="A21" s="272" t="s">
        <v>723</v>
      </c>
      <c r="B21" s="215"/>
      <c r="C21" s="216"/>
      <c r="D21" s="215"/>
      <c r="E21" s="217"/>
      <c r="F21" s="218"/>
      <c r="G21" s="219"/>
      <c r="H21" s="235"/>
      <c r="I21" s="239"/>
      <c r="J21" s="210"/>
      <c r="K21" s="220"/>
      <c r="L21" s="263"/>
      <c r="M21" s="263"/>
      <c r="N21" s="268"/>
      <c r="O21" s="263"/>
      <c r="P21" s="317">
        <v>25</v>
      </c>
      <c r="Q21" s="267"/>
    </row>
    <row r="22" spans="1:17" x14ac:dyDescent="0.25">
      <c r="A22" s="271" t="s">
        <v>741</v>
      </c>
      <c r="B22" s="215"/>
      <c r="C22" s="216">
        <v>0.25</v>
      </c>
      <c r="D22" s="215"/>
      <c r="E22" s="217"/>
      <c r="F22" s="218"/>
      <c r="G22" s="219"/>
      <c r="H22" s="235"/>
      <c r="I22" s="239"/>
      <c r="J22" s="210"/>
      <c r="K22" s="220">
        <v>0.25</v>
      </c>
      <c r="L22" s="263"/>
      <c r="M22" s="263"/>
      <c r="N22" s="268"/>
      <c r="O22" s="263"/>
      <c r="P22" s="308">
        <v>28</v>
      </c>
      <c r="Q22" s="267"/>
    </row>
    <row r="23" spans="1:17" x14ac:dyDescent="0.25">
      <c r="A23" s="271" t="s">
        <v>740</v>
      </c>
      <c r="B23" s="215"/>
      <c r="C23" s="216">
        <v>0.25</v>
      </c>
      <c r="D23" s="215"/>
      <c r="E23" s="217"/>
      <c r="F23" s="218"/>
      <c r="G23" s="219"/>
      <c r="H23" s="235"/>
      <c r="I23" s="239"/>
      <c r="J23" s="210"/>
      <c r="K23" s="220">
        <v>0.25</v>
      </c>
      <c r="L23" s="263"/>
      <c r="M23" s="263"/>
      <c r="N23" s="268"/>
      <c r="O23" s="263"/>
      <c r="P23" s="308">
        <v>28</v>
      </c>
      <c r="Q23" s="267"/>
    </row>
    <row r="24" spans="1:17" x14ac:dyDescent="0.25">
      <c r="A24" s="271" t="s">
        <v>739</v>
      </c>
      <c r="B24" s="215"/>
      <c r="C24" s="216">
        <v>0.25</v>
      </c>
      <c r="D24" s="215"/>
      <c r="E24" s="217"/>
      <c r="F24" s="218"/>
      <c r="G24" s="219"/>
      <c r="H24" s="235"/>
      <c r="I24" s="239"/>
      <c r="J24" s="210"/>
      <c r="K24" s="220">
        <v>0.25</v>
      </c>
      <c r="L24" s="263"/>
      <c r="M24" s="263"/>
      <c r="N24" s="268"/>
      <c r="O24" s="263"/>
      <c r="P24" s="308">
        <v>29</v>
      </c>
      <c r="Q24" s="267"/>
    </row>
    <row r="25" spans="1:17" x14ac:dyDescent="0.25">
      <c r="A25" s="271" t="s">
        <v>738</v>
      </c>
      <c r="B25" s="215"/>
      <c r="C25" s="216">
        <v>0.25</v>
      </c>
      <c r="D25" s="215"/>
      <c r="E25" s="217"/>
      <c r="F25" s="218"/>
      <c r="G25" s="219"/>
      <c r="H25" s="235"/>
      <c r="I25" s="239"/>
      <c r="J25" s="210"/>
      <c r="K25" s="220">
        <v>0.25</v>
      </c>
      <c r="L25" s="263"/>
      <c r="M25" s="263"/>
      <c r="N25" s="268"/>
      <c r="O25" s="263"/>
      <c r="P25" s="308">
        <v>29</v>
      </c>
      <c r="Q25" s="267"/>
    </row>
    <row r="26" spans="1:17" x14ac:dyDescent="0.25">
      <c r="A26" s="271" t="s">
        <v>737</v>
      </c>
      <c r="B26" s="215"/>
      <c r="C26" s="216">
        <v>0.5</v>
      </c>
      <c r="D26" s="215"/>
      <c r="E26" s="217"/>
      <c r="F26" s="218"/>
      <c r="G26" s="219"/>
      <c r="H26" s="235"/>
      <c r="I26" s="239"/>
      <c r="J26" s="210"/>
      <c r="K26" s="220">
        <v>0.5</v>
      </c>
      <c r="L26" s="263"/>
      <c r="M26" s="263"/>
      <c r="N26" s="268"/>
      <c r="O26" s="263"/>
      <c r="P26" s="308">
        <v>30</v>
      </c>
      <c r="Q26" s="267"/>
    </row>
    <row r="27" spans="1:17" x14ac:dyDescent="0.25">
      <c r="A27" s="222" t="s">
        <v>736</v>
      </c>
      <c r="B27" s="215"/>
      <c r="C27" s="216"/>
      <c r="D27" s="215"/>
      <c r="E27" s="217"/>
      <c r="F27" s="218"/>
      <c r="G27" s="219"/>
      <c r="H27" s="235"/>
      <c r="I27" s="239"/>
      <c r="J27" s="210"/>
      <c r="K27" s="220"/>
      <c r="L27" s="263"/>
      <c r="M27" s="263"/>
      <c r="N27" s="268"/>
      <c r="O27" s="263"/>
      <c r="P27" s="308">
        <v>30</v>
      </c>
      <c r="Q27" s="267"/>
    </row>
    <row r="28" spans="1:17" x14ac:dyDescent="0.25">
      <c r="A28" s="222" t="s">
        <v>735</v>
      </c>
      <c r="B28" s="215"/>
      <c r="C28" s="216"/>
      <c r="D28" s="215"/>
      <c r="E28" s="217"/>
      <c r="F28" s="218"/>
      <c r="G28" s="219"/>
      <c r="H28" s="235"/>
      <c r="I28" s="239"/>
      <c r="J28" s="210"/>
      <c r="K28" s="220"/>
      <c r="L28" s="263"/>
      <c r="M28" s="263"/>
      <c r="N28" s="268"/>
      <c r="O28" s="263"/>
      <c r="P28" s="308">
        <v>31</v>
      </c>
      <c r="Q28" s="267"/>
    </row>
    <row r="29" spans="1:17" x14ac:dyDescent="0.25">
      <c r="A29" s="271" t="s">
        <v>734</v>
      </c>
      <c r="B29" s="215"/>
      <c r="C29" s="216">
        <v>1.5</v>
      </c>
      <c r="D29" s="215"/>
      <c r="E29" s="217"/>
      <c r="F29" s="218"/>
      <c r="G29" s="219"/>
      <c r="H29" s="235"/>
      <c r="I29" s="239"/>
      <c r="J29" s="210"/>
      <c r="K29" s="220">
        <v>1.5</v>
      </c>
      <c r="L29" s="263"/>
      <c r="M29" s="263"/>
      <c r="N29" s="268"/>
      <c r="O29" s="263"/>
      <c r="P29" s="308">
        <v>31</v>
      </c>
      <c r="Q29" s="267"/>
    </row>
    <row r="30" spans="1:17" x14ac:dyDescent="0.25">
      <c r="A30" s="222" t="s">
        <v>733</v>
      </c>
      <c r="B30" s="215"/>
      <c r="C30" s="216"/>
      <c r="D30" s="215"/>
      <c r="E30" s="217"/>
      <c r="F30" s="218"/>
      <c r="G30" s="219"/>
      <c r="H30" s="235"/>
      <c r="I30" s="239"/>
      <c r="J30" s="210"/>
      <c r="K30" s="220"/>
      <c r="L30" s="263"/>
      <c r="M30" s="263"/>
      <c r="N30" s="268"/>
      <c r="O30" s="263"/>
      <c r="P30" s="308">
        <v>33</v>
      </c>
      <c r="Q30" s="267"/>
    </row>
    <row r="31" spans="1:17" x14ac:dyDescent="0.25">
      <c r="A31" s="222" t="s">
        <v>732</v>
      </c>
      <c r="B31" s="215"/>
      <c r="C31" s="216"/>
      <c r="D31" s="215"/>
      <c r="E31" s="217"/>
      <c r="F31" s="218"/>
      <c r="G31" s="219"/>
      <c r="H31" s="235"/>
      <c r="I31" s="239"/>
      <c r="J31" s="210"/>
      <c r="K31" s="220"/>
      <c r="L31" s="263"/>
      <c r="M31" s="263"/>
      <c r="N31" s="268"/>
      <c r="O31" s="263"/>
      <c r="P31" s="308">
        <v>34</v>
      </c>
      <c r="Q31" s="267"/>
    </row>
    <row r="32" spans="1:17" x14ac:dyDescent="0.25">
      <c r="A32" s="222" t="s">
        <v>731</v>
      </c>
      <c r="B32" s="215"/>
      <c r="C32" s="216"/>
      <c r="D32" s="215"/>
      <c r="E32" s="217"/>
      <c r="F32" s="218"/>
      <c r="G32" s="219"/>
      <c r="H32" s="235"/>
      <c r="I32" s="239"/>
      <c r="J32" s="210"/>
      <c r="K32" s="220"/>
      <c r="L32" s="263"/>
      <c r="M32" s="263"/>
      <c r="N32" s="268"/>
      <c r="O32" s="263"/>
      <c r="P32" s="308">
        <v>34</v>
      </c>
      <c r="Q32" s="267"/>
    </row>
    <row r="33" spans="1:17" x14ac:dyDescent="0.25">
      <c r="A33" s="271" t="s">
        <v>730</v>
      </c>
      <c r="B33" s="215"/>
      <c r="C33" s="216">
        <v>0.25</v>
      </c>
      <c r="D33" s="215"/>
      <c r="E33" s="217"/>
      <c r="F33" s="218"/>
      <c r="G33" s="219"/>
      <c r="H33" s="235"/>
      <c r="I33" s="239"/>
      <c r="J33" s="210"/>
      <c r="K33" s="220">
        <v>0.25</v>
      </c>
      <c r="L33" s="263"/>
      <c r="M33" s="263"/>
      <c r="N33" s="268"/>
      <c r="O33" s="263"/>
      <c r="P33" s="308">
        <v>35</v>
      </c>
      <c r="Q33" s="267"/>
    </row>
    <row r="34" spans="1:17" x14ac:dyDescent="0.25">
      <c r="A34" s="271" t="s">
        <v>729</v>
      </c>
      <c r="B34" s="215"/>
      <c r="C34" s="216">
        <v>1</v>
      </c>
      <c r="D34" s="215"/>
      <c r="E34" s="217"/>
      <c r="F34" s="218"/>
      <c r="G34" s="219"/>
      <c r="H34" s="235"/>
      <c r="I34" s="239"/>
      <c r="J34" s="210"/>
      <c r="K34" s="220">
        <v>1</v>
      </c>
      <c r="L34" s="263"/>
      <c r="M34" s="263"/>
      <c r="N34" s="268"/>
      <c r="O34" s="263"/>
      <c r="P34" s="308">
        <v>35</v>
      </c>
      <c r="Q34" s="267"/>
    </row>
    <row r="35" spans="1:17" x14ac:dyDescent="0.25">
      <c r="A35" s="271" t="s">
        <v>728</v>
      </c>
      <c r="B35" s="215"/>
      <c r="C35" s="216">
        <v>0.5</v>
      </c>
      <c r="D35" s="215"/>
      <c r="E35" s="217"/>
      <c r="F35" s="218"/>
      <c r="G35" s="219"/>
      <c r="H35" s="235"/>
      <c r="I35" s="239"/>
      <c r="J35" s="210"/>
      <c r="K35" s="220">
        <v>0.5</v>
      </c>
      <c r="L35" s="263"/>
      <c r="M35" s="263"/>
      <c r="N35" s="268"/>
      <c r="O35" s="263"/>
      <c r="P35" s="308">
        <v>37</v>
      </c>
      <c r="Q35" s="267"/>
    </row>
    <row r="36" spans="1:17" x14ac:dyDescent="0.25">
      <c r="A36" s="271" t="s">
        <v>727</v>
      </c>
      <c r="B36" s="215"/>
      <c r="C36" s="216">
        <v>1</v>
      </c>
      <c r="D36" s="215"/>
      <c r="E36" s="217"/>
      <c r="F36" s="218"/>
      <c r="G36" s="219"/>
      <c r="H36" s="235"/>
      <c r="I36" s="239"/>
      <c r="J36" s="210"/>
      <c r="K36" s="220">
        <v>1</v>
      </c>
      <c r="L36" s="263"/>
      <c r="M36" s="263"/>
      <c r="N36" s="268"/>
      <c r="O36" s="263"/>
      <c r="P36" s="308">
        <v>38</v>
      </c>
      <c r="Q36" s="267"/>
    </row>
    <row r="37" spans="1:17" x14ac:dyDescent="0.25">
      <c r="A37" s="269" t="s">
        <v>5</v>
      </c>
      <c r="B37" s="210"/>
      <c r="C37" s="216">
        <f>SUM(C6:C36)</f>
        <v>12.5</v>
      </c>
      <c r="D37" s="210"/>
      <c r="E37" s="223">
        <f>SUM(E6:E36)</f>
        <v>0</v>
      </c>
      <c r="F37" s="224">
        <f>SUM(F6:F36)</f>
        <v>0</v>
      </c>
      <c r="G37" s="225">
        <f>SUM(G6:G36)</f>
        <v>0</v>
      </c>
      <c r="H37" s="236">
        <f>SUM(H6:H36)</f>
        <v>0</v>
      </c>
      <c r="I37" s="240">
        <f>SUM(I6:I36)</f>
        <v>0</v>
      </c>
      <c r="J37" s="210"/>
      <c r="K37" s="220">
        <f>SUM(K6:K36)</f>
        <v>12.5</v>
      </c>
      <c r="L37" s="263">
        <f>SUM(L7:L36)</f>
        <v>0</v>
      </c>
      <c r="M37" s="263">
        <f>SUM(M6:M36)</f>
        <v>0</v>
      </c>
      <c r="N37" s="268"/>
      <c r="O37" s="263"/>
      <c r="P37" s="308"/>
      <c r="Q37" s="267"/>
    </row>
    <row r="38" spans="1:17" x14ac:dyDescent="0.25">
      <c r="A38" s="210"/>
      <c r="B38" s="210"/>
      <c r="C38" s="231"/>
      <c r="D38" s="210"/>
      <c r="E38" s="231"/>
      <c r="F38" s="231"/>
      <c r="G38" s="231"/>
      <c r="H38" s="231"/>
      <c r="I38" s="231"/>
      <c r="J38" s="210"/>
      <c r="K38" s="231"/>
      <c r="L38" s="231"/>
      <c r="M38" s="231"/>
      <c r="N38" s="231"/>
      <c r="O38" s="232"/>
      <c r="P38" s="203"/>
    </row>
    <row r="39" spans="1:17" x14ac:dyDescent="0.25">
      <c r="A39" s="210"/>
      <c r="B39" s="210"/>
      <c r="C39" s="231"/>
      <c r="D39" s="210"/>
      <c r="E39" s="231"/>
      <c r="F39" s="231"/>
      <c r="G39" s="231"/>
      <c r="H39" s="231"/>
      <c r="I39" s="231"/>
      <c r="J39" s="210"/>
      <c r="K39" s="231"/>
      <c r="L39" s="231"/>
      <c r="M39" s="231"/>
      <c r="N39" s="231"/>
      <c r="O39" s="232"/>
      <c r="P39" s="203"/>
    </row>
    <row r="43" spans="1:17" x14ac:dyDescent="0.25">
      <c r="A43" s="424" t="s">
        <v>564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</row>
    <row r="44" spans="1:17" x14ac:dyDescent="0.25">
      <c r="A44" s="204"/>
      <c r="B44" s="204"/>
      <c r="C44" s="205"/>
      <c r="D44" s="204"/>
      <c r="E44" s="205"/>
      <c r="F44" s="205"/>
      <c r="G44" s="205"/>
      <c r="H44" s="205"/>
      <c r="I44" s="205"/>
      <c r="J44" s="204"/>
      <c r="K44" s="205"/>
      <c r="L44" s="205"/>
      <c r="M44" s="205"/>
      <c r="N44" s="205"/>
      <c r="O44" s="204"/>
      <c r="P44" s="205"/>
    </row>
    <row r="45" spans="1:17" x14ac:dyDescent="0.25">
      <c r="A45" s="204"/>
      <c r="B45" s="204"/>
      <c r="C45" s="205"/>
      <c r="D45" s="204"/>
      <c r="E45" s="205"/>
      <c r="F45" s="205"/>
      <c r="G45" s="205"/>
      <c r="H45" s="205"/>
      <c r="I45" s="205"/>
      <c r="J45" s="204"/>
      <c r="K45" s="205"/>
      <c r="L45" s="205"/>
      <c r="M45" s="205"/>
      <c r="N45" s="205"/>
      <c r="O45" s="204"/>
      <c r="P45" s="205"/>
    </row>
    <row r="46" spans="1:17" x14ac:dyDescent="0.25">
      <c r="A46" s="226"/>
      <c r="B46" s="210"/>
      <c r="C46" s="410" t="s">
        <v>0</v>
      </c>
      <c r="D46" s="207"/>
      <c r="E46" s="422" t="s">
        <v>1</v>
      </c>
      <c r="F46" s="423"/>
      <c r="G46" s="423"/>
      <c r="H46" s="423"/>
      <c r="I46" s="423"/>
      <c r="J46" s="208"/>
      <c r="K46" s="406" t="s">
        <v>2</v>
      </c>
      <c r="L46" s="406"/>
      <c r="M46" s="406"/>
      <c r="N46" s="209"/>
      <c r="O46" s="209"/>
      <c r="P46" s="264"/>
    </row>
    <row r="47" spans="1:17" x14ac:dyDescent="0.25">
      <c r="A47" s="206"/>
      <c r="B47" s="210"/>
      <c r="C47" s="411"/>
      <c r="D47" s="207"/>
      <c r="E47" s="212">
        <v>3</v>
      </c>
      <c r="F47" s="213">
        <v>4</v>
      </c>
      <c r="G47" s="214">
        <v>5</v>
      </c>
      <c r="H47" s="234">
        <v>6</v>
      </c>
      <c r="I47" s="237">
        <v>7</v>
      </c>
      <c r="J47" s="208"/>
      <c r="K47" s="260" t="s">
        <v>3</v>
      </c>
      <c r="L47" s="260" t="s">
        <v>4</v>
      </c>
      <c r="M47" s="260" t="s">
        <v>52</v>
      </c>
      <c r="N47" s="209"/>
      <c r="O47" s="209"/>
      <c r="P47" s="264"/>
    </row>
    <row r="48" spans="1:17" x14ac:dyDescent="0.25">
      <c r="A48" s="227" t="s">
        <v>6</v>
      </c>
      <c r="B48" s="210"/>
      <c r="C48" s="211">
        <f>SUM(C37)</f>
        <v>12.5</v>
      </c>
      <c r="D48" s="210"/>
      <c r="E48" s="228">
        <f>E37</f>
        <v>0</v>
      </c>
      <c r="F48" s="229">
        <f>F37</f>
        <v>0</v>
      </c>
      <c r="G48" s="230">
        <f>G37</f>
        <v>0</v>
      </c>
      <c r="H48" s="262">
        <f>H37</f>
        <v>0</v>
      </c>
      <c r="I48" s="238">
        <f>I37</f>
        <v>0</v>
      </c>
      <c r="J48" s="210"/>
      <c r="K48" s="260">
        <f>SUM(K37)</f>
        <v>12.5</v>
      </c>
      <c r="L48" s="260">
        <f>L37</f>
        <v>0</v>
      </c>
      <c r="M48" s="260">
        <f>M37</f>
        <v>0</v>
      </c>
      <c r="N48" s="209"/>
      <c r="O48" s="209"/>
      <c r="P48" s="264"/>
    </row>
    <row r="49" spans="1:16" x14ac:dyDescent="0.25">
      <c r="A49" s="210"/>
      <c r="B49" s="210"/>
      <c r="C49" s="231"/>
      <c r="D49" s="210"/>
      <c r="E49" s="231"/>
      <c r="F49" s="231"/>
      <c r="G49" s="231"/>
      <c r="H49" s="231"/>
      <c r="I49" s="231"/>
      <c r="J49" s="210"/>
      <c r="K49" s="231"/>
      <c r="L49" s="231"/>
      <c r="M49" s="231"/>
      <c r="N49" s="231"/>
      <c r="O49" s="232"/>
      <c r="P49" s="264"/>
    </row>
    <row r="50" spans="1:16" x14ac:dyDescent="0.25">
      <c r="A50" s="280" t="s">
        <v>7</v>
      </c>
      <c r="B50" s="210"/>
      <c r="C50" s="231"/>
      <c r="D50" s="210"/>
      <c r="E50" s="420" t="s">
        <v>19</v>
      </c>
      <c r="F50" s="421"/>
      <c r="G50" s="421"/>
      <c r="H50" s="421"/>
      <c r="I50" s="421"/>
      <c r="J50" s="210"/>
      <c r="K50" s="231"/>
      <c r="L50" s="231"/>
      <c r="M50" s="231"/>
      <c r="N50" s="231"/>
      <c r="O50" s="232"/>
      <c r="P50" s="264"/>
    </row>
    <row r="51" spans="1:16" x14ac:dyDescent="0.25">
      <c r="A51" s="276" t="s">
        <v>726</v>
      </c>
      <c r="B51" s="210"/>
      <c r="C51" s="231"/>
      <c r="D51" s="210"/>
      <c r="E51" s="407">
        <f>C6</f>
        <v>1</v>
      </c>
      <c r="F51" s="407"/>
      <c r="G51" s="407"/>
      <c r="H51" s="407"/>
      <c r="I51" s="407"/>
      <c r="J51" s="210"/>
      <c r="K51" s="231"/>
      <c r="L51" s="231"/>
      <c r="M51" s="231"/>
      <c r="N51" s="231"/>
      <c r="O51" s="232"/>
      <c r="P51" s="264"/>
    </row>
    <row r="52" spans="1:16" x14ac:dyDescent="0.25">
      <c r="A52" s="276" t="s">
        <v>725</v>
      </c>
      <c r="B52" s="210"/>
      <c r="C52" s="231"/>
      <c r="D52" s="210"/>
      <c r="E52" s="426">
        <f>SUM(C8:C12)</f>
        <v>1.5</v>
      </c>
      <c r="F52" s="427"/>
      <c r="G52" s="427"/>
      <c r="H52" s="427"/>
      <c r="I52" s="428"/>
      <c r="J52" s="210"/>
      <c r="K52" s="231"/>
      <c r="L52" s="231"/>
      <c r="M52" s="231"/>
      <c r="N52" s="231"/>
      <c r="O52" s="232"/>
      <c r="P52" s="264"/>
    </row>
    <row r="53" spans="1:16" x14ac:dyDescent="0.25">
      <c r="A53" s="276" t="s">
        <v>724</v>
      </c>
      <c r="B53" s="210"/>
      <c r="C53" s="231"/>
      <c r="D53" s="210"/>
      <c r="E53" s="426">
        <f>SUM(C14:C20)</f>
        <v>4.25</v>
      </c>
      <c r="F53" s="427"/>
      <c r="G53" s="427"/>
      <c r="H53" s="427"/>
      <c r="I53" s="428"/>
      <c r="J53" s="210"/>
      <c r="K53" s="231"/>
      <c r="L53" s="231"/>
      <c r="M53" s="231"/>
      <c r="N53" s="231"/>
      <c r="O53" s="232"/>
      <c r="P53" s="264"/>
    </row>
    <row r="54" spans="1:16" x14ac:dyDescent="0.25">
      <c r="A54" s="276" t="s">
        <v>723</v>
      </c>
      <c r="B54" s="210"/>
      <c r="C54" s="231"/>
      <c r="D54" s="210"/>
      <c r="E54" s="426">
        <f>SUM(C22:C36)</f>
        <v>5.75</v>
      </c>
      <c r="F54" s="427"/>
      <c r="G54" s="427"/>
      <c r="H54" s="427"/>
      <c r="I54" s="428"/>
      <c r="J54" s="210"/>
      <c r="K54" s="231"/>
      <c r="L54" s="231"/>
      <c r="M54" s="231"/>
      <c r="N54" s="231"/>
      <c r="O54" s="232"/>
      <c r="P54" s="264"/>
    </row>
    <row r="55" spans="1:16" x14ac:dyDescent="0.25">
      <c r="A55" s="233" t="s">
        <v>6</v>
      </c>
      <c r="B55" s="210"/>
      <c r="C55" s="231"/>
      <c r="D55" s="210"/>
      <c r="E55" s="406">
        <f>SUM(E51:I54)</f>
        <v>12.5</v>
      </c>
      <c r="F55" s="406"/>
      <c r="G55" s="406"/>
      <c r="H55" s="406"/>
      <c r="I55" s="406"/>
      <c r="J55" s="210"/>
      <c r="K55" s="231"/>
      <c r="L55" s="231"/>
      <c r="M55" s="231"/>
      <c r="N55" s="231"/>
      <c r="O55" s="232"/>
      <c r="P55" s="264"/>
    </row>
  </sheetData>
  <mergeCells count="18">
    <mergeCell ref="E51:I51"/>
    <mergeCell ref="E52:I52"/>
    <mergeCell ref="E53:I53"/>
    <mergeCell ref="E54:I54"/>
    <mergeCell ref="E55:I55"/>
    <mergeCell ref="A1:U1"/>
    <mergeCell ref="A43:P43"/>
    <mergeCell ref="C46:C47"/>
    <mergeCell ref="K46:M46"/>
    <mergeCell ref="A4:A5"/>
    <mergeCell ref="Q4:Q5"/>
    <mergeCell ref="E50:I50"/>
    <mergeCell ref="C4:C5"/>
    <mergeCell ref="K4:M4"/>
    <mergeCell ref="O4:O5"/>
    <mergeCell ref="P4:P5"/>
    <mergeCell ref="E4:I4"/>
    <mergeCell ref="E46:I4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U37"/>
  <sheetViews>
    <sheetView topLeftCell="F1" workbookViewId="0">
      <selection activeCell="P6" sqref="P6:P19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x14ac:dyDescent="0.25">
      <c r="A1" s="419" t="s">
        <v>770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209"/>
      <c r="I4" s="209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757</v>
      </c>
      <c r="B6" s="210"/>
      <c r="C6" s="216"/>
      <c r="D6" s="210"/>
      <c r="E6" s="217"/>
      <c r="F6" s="218"/>
      <c r="G6" s="219"/>
      <c r="H6" s="235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21" x14ac:dyDescent="0.25">
      <c r="A7" s="271" t="s">
        <v>769</v>
      </c>
      <c r="B7" s="215"/>
      <c r="C7" s="216">
        <v>1</v>
      </c>
      <c r="D7" s="215"/>
      <c r="E7" s="217"/>
      <c r="F7" s="218"/>
      <c r="G7" s="219"/>
      <c r="H7" s="235"/>
      <c r="I7" s="239"/>
      <c r="J7" s="210"/>
      <c r="K7" s="220">
        <v>1</v>
      </c>
      <c r="L7" s="263"/>
      <c r="M7" s="263"/>
      <c r="N7" s="268"/>
      <c r="O7" s="263"/>
      <c r="P7" s="308">
        <v>5</v>
      </c>
      <c r="Q7" s="267"/>
    </row>
    <row r="8" spans="1:21" x14ac:dyDescent="0.25">
      <c r="A8" s="271" t="s">
        <v>768</v>
      </c>
      <c r="B8" s="215"/>
      <c r="C8" s="216">
        <v>1.5</v>
      </c>
      <c r="D8" s="215"/>
      <c r="E8" s="217"/>
      <c r="F8" s="218"/>
      <c r="G8" s="219"/>
      <c r="H8" s="235"/>
      <c r="I8" s="239"/>
      <c r="J8" s="210"/>
      <c r="K8" s="220">
        <v>1.5</v>
      </c>
      <c r="L8" s="263"/>
      <c r="M8" s="263"/>
      <c r="N8" s="268"/>
      <c r="O8" s="263"/>
      <c r="P8" s="308">
        <v>7</v>
      </c>
      <c r="Q8" s="267"/>
    </row>
    <row r="9" spans="1:21" x14ac:dyDescent="0.25">
      <c r="A9" s="271" t="s">
        <v>767</v>
      </c>
      <c r="B9" s="215"/>
      <c r="C9" s="216">
        <v>1</v>
      </c>
      <c r="D9" s="215"/>
      <c r="E9" s="217"/>
      <c r="F9" s="218"/>
      <c r="G9" s="219"/>
      <c r="H9" s="235"/>
      <c r="I9" s="239"/>
      <c r="J9" s="210"/>
      <c r="K9" s="220">
        <v>1</v>
      </c>
      <c r="L9" s="263"/>
      <c r="M9" s="263"/>
      <c r="N9" s="268"/>
      <c r="O9" s="263"/>
      <c r="P9" s="308">
        <v>10</v>
      </c>
      <c r="Q9" s="267"/>
    </row>
    <row r="10" spans="1:21" x14ac:dyDescent="0.25">
      <c r="A10" s="271" t="s">
        <v>766</v>
      </c>
      <c r="B10" s="215"/>
      <c r="C10" s="216">
        <v>0.75</v>
      </c>
      <c r="D10" s="215"/>
      <c r="E10" s="217"/>
      <c r="F10" s="218"/>
      <c r="G10" s="219"/>
      <c r="H10" s="235"/>
      <c r="I10" s="239"/>
      <c r="J10" s="210"/>
      <c r="K10" s="220">
        <v>0.75</v>
      </c>
      <c r="L10" s="263"/>
      <c r="M10" s="263"/>
      <c r="N10" s="268"/>
      <c r="O10" s="263"/>
      <c r="P10" s="308">
        <v>12</v>
      </c>
      <c r="Q10" s="267"/>
    </row>
    <row r="11" spans="1:21" x14ac:dyDescent="0.25">
      <c r="A11" s="271" t="s">
        <v>765</v>
      </c>
      <c r="B11" s="215"/>
      <c r="C11" s="216">
        <v>0.25</v>
      </c>
      <c r="D11" s="215"/>
      <c r="E11" s="217"/>
      <c r="F11" s="218"/>
      <c r="G11" s="219"/>
      <c r="H11" s="235"/>
      <c r="I11" s="239"/>
      <c r="J11" s="210"/>
      <c r="K11" s="220">
        <v>0.25</v>
      </c>
      <c r="L11" s="263"/>
      <c r="M11" s="263"/>
      <c r="N11" s="268"/>
      <c r="O11" s="263"/>
      <c r="P11" s="308">
        <v>13</v>
      </c>
      <c r="Q11" s="267"/>
    </row>
    <row r="12" spans="1:21" x14ac:dyDescent="0.25">
      <c r="A12" s="271" t="s">
        <v>764</v>
      </c>
      <c r="B12" s="215"/>
      <c r="C12" s="216">
        <v>0.25</v>
      </c>
      <c r="D12" s="215"/>
      <c r="E12" s="217"/>
      <c r="F12" s="218"/>
      <c r="G12" s="219"/>
      <c r="H12" s="235"/>
      <c r="I12" s="239"/>
      <c r="J12" s="210"/>
      <c r="K12" s="220">
        <v>0.25</v>
      </c>
      <c r="L12" s="263"/>
      <c r="M12" s="263"/>
      <c r="N12" s="268"/>
      <c r="O12" s="263"/>
      <c r="P12" s="308">
        <v>13</v>
      </c>
      <c r="Q12" s="267"/>
    </row>
    <row r="13" spans="1:21" x14ac:dyDescent="0.25">
      <c r="A13" s="261" t="s">
        <v>756</v>
      </c>
      <c r="B13" s="215"/>
      <c r="C13" s="216"/>
      <c r="D13" s="215"/>
      <c r="E13" s="217"/>
      <c r="F13" s="218"/>
      <c r="G13" s="219"/>
      <c r="H13" s="235"/>
      <c r="I13" s="239"/>
      <c r="J13" s="210"/>
      <c r="K13" s="220"/>
      <c r="L13" s="263"/>
      <c r="M13" s="263"/>
      <c r="N13" s="268"/>
      <c r="O13" s="263"/>
      <c r="P13" s="308">
        <v>16</v>
      </c>
      <c r="Q13" s="267"/>
    </row>
    <row r="14" spans="1:21" x14ac:dyDescent="0.25">
      <c r="A14" s="273" t="s">
        <v>763</v>
      </c>
      <c r="B14" s="215"/>
      <c r="C14" s="216">
        <v>1</v>
      </c>
      <c r="D14" s="215"/>
      <c r="E14" s="217"/>
      <c r="F14" s="218"/>
      <c r="G14" s="219"/>
      <c r="H14" s="235"/>
      <c r="I14" s="239"/>
      <c r="J14" s="210"/>
      <c r="K14" s="220">
        <v>1</v>
      </c>
      <c r="L14" s="263"/>
      <c r="M14" s="263"/>
      <c r="N14" s="268"/>
      <c r="O14" s="263"/>
      <c r="P14" s="308">
        <v>18</v>
      </c>
      <c r="Q14" s="267"/>
    </row>
    <row r="15" spans="1:21" x14ac:dyDescent="0.25">
      <c r="A15" s="273" t="s">
        <v>762</v>
      </c>
      <c r="B15" s="215"/>
      <c r="C15" s="216">
        <v>1</v>
      </c>
      <c r="D15" s="215"/>
      <c r="E15" s="217"/>
      <c r="F15" s="218"/>
      <c r="G15" s="219"/>
      <c r="H15" s="235"/>
      <c r="I15" s="239"/>
      <c r="J15" s="210"/>
      <c r="K15" s="220">
        <v>1</v>
      </c>
      <c r="L15" s="263"/>
      <c r="M15" s="263"/>
      <c r="N15" s="268"/>
      <c r="O15" s="263"/>
      <c r="P15" s="308">
        <v>20</v>
      </c>
      <c r="Q15" s="267"/>
    </row>
    <row r="16" spans="1:21" x14ac:dyDescent="0.25">
      <c r="A16" s="271" t="s">
        <v>761</v>
      </c>
      <c r="B16" s="215"/>
      <c r="C16" s="216">
        <v>2</v>
      </c>
      <c r="D16" s="215"/>
      <c r="E16" s="217"/>
      <c r="F16" s="218"/>
      <c r="G16" s="219"/>
      <c r="H16" s="235"/>
      <c r="I16" s="239"/>
      <c r="J16" s="210"/>
      <c r="K16" s="220">
        <v>2</v>
      </c>
      <c r="L16" s="263"/>
      <c r="M16" s="263"/>
      <c r="N16" s="268"/>
      <c r="O16" s="263"/>
      <c r="P16" s="308">
        <v>22</v>
      </c>
      <c r="Q16" s="267"/>
    </row>
    <row r="17" spans="1:21" x14ac:dyDescent="0.25">
      <c r="A17" s="271" t="s">
        <v>760</v>
      </c>
      <c r="B17" s="215"/>
      <c r="C17" s="216">
        <v>1</v>
      </c>
      <c r="D17" s="215"/>
      <c r="E17" s="217"/>
      <c r="F17" s="218"/>
      <c r="G17" s="219"/>
      <c r="H17" s="235"/>
      <c r="I17" s="239"/>
      <c r="J17" s="210"/>
      <c r="K17" s="220">
        <v>1</v>
      </c>
      <c r="L17" s="263"/>
      <c r="M17" s="263"/>
      <c r="N17" s="268"/>
      <c r="O17" s="263"/>
      <c r="P17" s="308">
        <v>31</v>
      </c>
      <c r="Q17" s="267"/>
    </row>
    <row r="18" spans="1:21" x14ac:dyDescent="0.25">
      <c r="A18" s="271" t="s">
        <v>759</v>
      </c>
      <c r="B18" s="215"/>
      <c r="C18" s="216">
        <v>0.25</v>
      </c>
      <c r="D18" s="215"/>
      <c r="E18" s="217"/>
      <c r="F18" s="218"/>
      <c r="G18" s="219"/>
      <c r="H18" s="235"/>
      <c r="I18" s="239"/>
      <c r="J18" s="210"/>
      <c r="K18" s="220">
        <v>0.25</v>
      </c>
      <c r="L18" s="263"/>
      <c r="M18" s="263"/>
      <c r="N18" s="268"/>
      <c r="O18" s="263"/>
      <c r="P18" s="308">
        <v>33</v>
      </c>
      <c r="Q18" s="267"/>
    </row>
    <row r="19" spans="1:21" x14ac:dyDescent="0.25">
      <c r="A19" s="261" t="s">
        <v>755</v>
      </c>
      <c r="B19" s="215"/>
      <c r="C19" s="216">
        <v>0.5</v>
      </c>
      <c r="D19" s="215"/>
      <c r="E19" s="217"/>
      <c r="F19" s="218"/>
      <c r="G19" s="219"/>
      <c r="H19" s="235"/>
      <c r="I19" s="239"/>
      <c r="J19" s="210"/>
      <c r="K19" s="220">
        <v>0.5</v>
      </c>
      <c r="L19" s="263"/>
      <c r="M19" s="263"/>
      <c r="N19" s="268"/>
      <c r="O19" s="263"/>
      <c r="P19" s="308">
        <v>35</v>
      </c>
      <c r="Q19" s="267"/>
    </row>
    <row r="20" spans="1:21" x14ac:dyDescent="0.25">
      <c r="A20" s="269" t="s">
        <v>5</v>
      </c>
      <c r="B20" s="210"/>
      <c r="C20" s="216">
        <f>SUM(C7:C19)</f>
        <v>10.5</v>
      </c>
      <c r="D20" s="210"/>
      <c r="E20" s="223">
        <f>SUM(E6:E19)</f>
        <v>0</v>
      </c>
      <c r="F20" s="224">
        <f>SUM(F6:F19)</f>
        <v>0</v>
      </c>
      <c r="G20" s="225">
        <f>SUM(G6:G19)</f>
        <v>0</v>
      </c>
      <c r="H20" s="236">
        <f>SUM(H6:H19)</f>
        <v>0</v>
      </c>
      <c r="I20" s="240">
        <f>SUM(I6:I19)</f>
        <v>0</v>
      </c>
      <c r="J20" s="210"/>
      <c r="K20" s="263">
        <f>SUM(K7:K19)</f>
        <v>10.5</v>
      </c>
      <c r="L20" s="263">
        <f>SUM(L7:L19)</f>
        <v>0</v>
      </c>
      <c r="M20" s="263">
        <f>SUM(M6:M19)</f>
        <v>0</v>
      </c>
      <c r="N20" s="268"/>
      <c r="O20" s="263"/>
      <c r="P20" s="221"/>
      <c r="Q20" s="267"/>
    </row>
    <row r="21" spans="1:21" x14ac:dyDescent="0.25">
      <c r="A21" s="210"/>
      <c r="B21" s="210"/>
      <c r="C21" s="231"/>
      <c r="D21" s="210"/>
      <c r="E21" s="231"/>
      <c r="F21" s="231"/>
      <c r="G21" s="231"/>
      <c r="H21" s="231"/>
      <c r="I21" s="231"/>
      <c r="J21" s="210"/>
      <c r="K21" s="231"/>
      <c r="L21" s="231"/>
      <c r="M21" s="231"/>
      <c r="N21" s="231"/>
      <c r="O21" s="232"/>
      <c r="P21" s="203"/>
    </row>
    <row r="22" spans="1:21" x14ac:dyDescent="0.25">
      <c r="A22" s="210"/>
      <c r="B22" s="210"/>
      <c r="C22" s="231"/>
      <c r="D22" s="210"/>
      <c r="E22" s="231"/>
      <c r="F22" s="231"/>
      <c r="G22" s="231"/>
      <c r="H22" s="231"/>
      <c r="I22" s="231"/>
      <c r="J22" s="210"/>
      <c r="K22" s="231"/>
      <c r="L22" s="231"/>
      <c r="M22" s="231"/>
      <c r="N22" s="231"/>
      <c r="O22" s="232"/>
      <c r="P22" s="203"/>
    </row>
    <row r="26" spans="1:21" x14ac:dyDescent="0.25">
      <c r="A26" s="429" t="s">
        <v>758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</row>
    <row r="27" spans="1:21" x14ac:dyDescent="0.25">
      <c r="A27" s="204"/>
      <c r="B27" s="204"/>
      <c r="C27" s="205"/>
      <c r="D27" s="204"/>
      <c r="E27" s="205"/>
      <c r="F27" s="205"/>
      <c r="G27" s="205"/>
      <c r="H27" s="205"/>
      <c r="I27" s="205"/>
      <c r="J27" s="204"/>
      <c r="K27" s="205"/>
      <c r="L27" s="205"/>
      <c r="M27" s="205"/>
      <c r="N27" s="205"/>
      <c r="O27" s="204"/>
      <c r="P27" s="205"/>
    </row>
    <row r="28" spans="1:21" x14ac:dyDescent="0.25">
      <c r="A28" s="204"/>
      <c r="B28" s="204"/>
      <c r="C28" s="205"/>
      <c r="D28" s="204"/>
      <c r="E28" s="205"/>
      <c r="F28" s="205"/>
      <c r="G28" s="205"/>
      <c r="H28" s="205"/>
      <c r="I28" s="205"/>
      <c r="J28" s="204"/>
      <c r="K28" s="205"/>
      <c r="L28" s="205"/>
      <c r="M28" s="205"/>
      <c r="N28" s="205"/>
      <c r="O28" s="204"/>
      <c r="P28" s="205"/>
    </row>
    <row r="29" spans="1:21" x14ac:dyDescent="0.25">
      <c r="A29" s="226"/>
      <c r="B29" s="210"/>
      <c r="C29" s="410" t="s">
        <v>0</v>
      </c>
      <c r="D29" s="207"/>
      <c r="E29" s="406" t="s">
        <v>1</v>
      </c>
      <c r="F29" s="406"/>
      <c r="G29" s="406"/>
      <c r="H29" s="406"/>
      <c r="I29" s="406"/>
      <c r="J29" s="208"/>
      <c r="K29" s="406" t="s">
        <v>2</v>
      </c>
      <c r="L29" s="406"/>
      <c r="M29" s="406"/>
      <c r="N29" s="209"/>
      <c r="O29" s="209"/>
      <c r="P29" s="264"/>
    </row>
    <row r="30" spans="1:21" x14ac:dyDescent="0.25">
      <c r="A30" s="206"/>
      <c r="B30" s="210"/>
      <c r="C30" s="411"/>
      <c r="D30" s="207"/>
      <c r="E30" s="212">
        <v>3</v>
      </c>
      <c r="F30" s="213">
        <v>4</v>
      </c>
      <c r="G30" s="214">
        <v>5</v>
      </c>
      <c r="H30" s="234">
        <v>6</v>
      </c>
      <c r="I30" s="237">
        <v>7</v>
      </c>
      <c r="J30" s="208"/>
      <c r="K30" s="260" t="s">
        <v>3</v>
      </c>
      <c r="L30" s="260" t="s">
        <v>4</v>
      </c>
      <c r="M30" s="260" t="s">
        <v>52</v>
      </c>
      <c r="N30" s="209"/>
      <c r="O30" s="209"/>
      <c r="P30" s="264"/>
    </row>
    <row r="31" spans="1:21" x14ac:dyDescent="0.25">
      <c r="A31" s="227" t="s">
        <v>6</v>
      </c>
      <c r="B31" s="210"/>
      <c r="C31" s="211">
        <f>SUM(C20)</f>
        <v>10.5</v>
      </c>
      <c r="D31" s="210"/>
      <c r="E31" s="228">
        <f>E20</f>
        <v>0</v>
      </c>
      <c r="F31" s="229">
        <f>F20</f>
        <v>0</v>
      </c>
      <c r="G31" s="230">
        <f>G20</f>
        <v>0</v>
      </c>
      <c r="H31" s="262">
        <f>H20</f>
        <v>0</v>
      </c>
      <c r="I31" s="238">
        <f>I20</f>
        <v>0</v>
      </c>
      <c r="J31" s="210"/>
      <c r="K31" s="260">
        <f>SUM(K20)</f>
        <v>10.5</v>
      </c>
      <c r="L31" s="260">
        <f>L20</f>
        <v>0</v>
      </c>
      <c r="M31" s="260">
        <f>M20</f>
        <v>0</v>
      </c>
      <c r="N31" s="209"/>
      <c r="O31" s="209"/>
      <c r="P31" s="264"/>
    </row>
    <row r="32" spans="1:21" x14ac:dyDescent="0.25">
      <c r="A32" s="210"/>
      <c r="B32" s="210"/>
      <c r="C32" s="231"/>
      <c r="D32" s="210"/>
      <c r="E32" s="231"/>
      <c r="F32" s="231"/>
      <c r="G32" s="231"/>
      <c r="H32" s="231"/>
      <c r="I32" s="231"/>
      <c r="J32" s="210"/>
      <c r="K32" s="231"/>
      <c r="L32" s="231"/>
      <c r="M32" s="231"/>
      <c r="N32" s="231"/>
      <c r="O32" s="232"/>
      <c r="P32" s="264"/>
    </row>
    <row r="33" spans="1:16" x14ac:dyDescent="0.25">
      <c r="A33" s="280" t="s">
        <v>7</v>
      </c>
      <c r="B33" s="210"/>
      <c r="C33" s="231"/>
      <c r="D33" s="210"/>
      <c r="E33" s="430" t="s">
        <v>19</v>
      </c>
      <c r="F33" s="430"/>
      <c r="G33" s="430"/>
      <c r="H33" s="281"/>
      <c r="I33" s="281"/>
      <c r="J33" s="210"/>
      <c r="K33" s="231"/>
      <c r="L33" s="231"/>
      <c r="M33" s="231"/>
      <c r="N33" s="231"/>
      <c r="O33" s="232"/>
      <c r="P33" s="264"/>
    </row>
    <row r="34" spans="1:16" ht="13" x14ac:dyDescent="0.3">
      <c r="A34" s="284" t="s">
        <v>757</v>
      </c>
      <c r="B34" s="210"/>
      <c r="C34" s="231"/>
      <c r="D34" s="210"/>
      <c r="E34" s="407">
        <f>SUM(C7:C12)</f>
        <v>4.75</v>
      </c>
      <c r="F34" s="407"/>
      <c r="G34" s="407"/>
      <c r="H34" s="407"/>
      <c r="I34" s="407"/>
      <c r="J34" s="210"/>
      <c r="K34" s="231"/>
      <c r="L34" s="231"/>
      <c r="M34" s="231"/>
      <c r="N34" s="231"/>
      <c r="O34" s="232"/>
      <c r="P34" s="264"/>
    </row>
    <row r="35" spans="1:16" ht="13" x14ac:dyDescent="0.3">
      <c r="A35" s="284" t="s">
        <v>756</v>
      </c>
      <c r="B35" s="210"/>
      <c r="C35" s="231"/>
      <c r="D35" s="210"/>
      <c r="E35" s="407">
        <f>SUM(C14:C18)</f>
        <v>5.25</v>
      </c>
      <c r="F35" s="407"/>
      <c r="G35" s="407"/>
      <c r="H35" s="407"/>
      <c r="I35" s="407"/>
      <c r="J35" s="210"/>
      <c r="K35" s="231"/>
      <c r="L35" s="231"/>
      <c r="M35" s="231"/>
      <c r="N35" s="231"/>
      <c r="O35" s="232"/>
      <c r="P35" s="264"/>
    </row>
    <row r="36" spans="1:16" ht="13" x14ac:dyDescent="0.3">
      <c r="A36" s="284" t="s">
        <v>755</v>
      </c>
      <c r="B36" s="210"/>
      <c r="C36" s="231"/>
      <c r="D36" s="210"/>
      <c r="E36" s="407">
        <f>C19</f>
        <v>0.5</v>
      </c>
      <c r="F36" s="407"/>
      <c r="G36" s="407"/>
      <c r="H36" s="407"/>
      <c r="I36" s="407"/>
      <c r="J36" s="210"/>
      <c r="K36" s="231"/>
      <c r="L36" s="231"/>
      <c r="M36" s="231"/>
      <c r="N36" s="231"/>
      <c r="O36" s="232"/>
      <c r="P36" s="264"/>
    </row>
    <row r="37" spans="1:16" x14ac:dyDescent="0.25">
      <c r="A37" s="233" t="s">
        <v>6</v>
      </c>
      <c r="B37" s="210"/>
      <c r="C37" s="231"/>
      <c r="D37" s="210"/>
      <c r="E37" s="406">
        <f>SUM(E34:G36)</f>
        <v>10.5</v>
      </c>
      <c r="F37" s="406"/>
      <c r="G37" s="406"/>
      <c r="H37" s="406"/>
      <c r="I37" s="406"/>
      <c r="J37" s="210"/>
      <c r="K37" s="231"/>
      <c r="L37" s="231"/>
      <c r="M37" s="231"/>
      <c r="N37" s="231"/>
      <c r="O37" s="232"/>
      <c r="P37" s="264"/>
    </row>
  </sheetData>
  <mergeCells count="17">
    <mergeCell ref="A1:U1"/>
    <mergeCell ref="A4:A5"/>
    <mergeCell ref="C4:C5"/>
    <mergeCell ref="E4:G4"/>
    <mergeCell ref="K4:M4"/>
    <mergeCell ref="O4:O5"/>
    <mergeCell ref="P4:P5"/>
    <mergeCell ref="Q4:Q5"/>
    <mergeCell ref="E34:I34"/>
    <mergeCell ref="E35:I35"/>
    <mergeCell ref="E36:I36"/>
    <mergeCell ref="E37:I37"/>
    <mergeCell ref="A26:U26"/>
    <mergeCell ref="C29:C30"/>
    <mergeCell ref="K29:M29"/>
    <mergeCell ref="E33:G33"/>
    <mergeCell ref="E29:I2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Q47"/>
  <sheetViews>
    <sheetView topLeftCell="B1" workbookViewId="0">
      <selection activeCell="P6" sqref="P6:P29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17" x14ac:dyDescent="0.25">
      <c r="A1" s="419" t="s">
        <v>770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4" spans="1:17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17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17" x14ac:dyDescent="0.25">
      <c r="A6" s="261" t="s">
        <v>773</v>
      </c>
      <c r="B6" s="210"/>
      <c r="C6" s="216"/>
      <c r="D6" s="210"/>
      <c r="E6" s="217"/>
      <c r="F6" s="218"/>
      <c r="G6" s="219"/>
      <c r="H6" s="235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17" x14ac:dyDescent="0.25">
      <c r="A7" s="271" t="s">
        <v>795</v>
      </c>
      <c r="B7" s="215"/>
      <c r="C7" s="216">
        <v>0.25</v>
      </c>
      <c r="D7" s="215"/>
      <c r="E7" s="217"/>
      <c r="F7" s="218"/>
      <c r="G7" s="219"/>
      <c r="H7" s="235"/>
      <c r="I7" s="239"/>
      <c r="J7" s="210"/>
      <c r="K7" s="220">
        <v>0.25</v>
      </c>
      <c r="L7" s="263"/>
      <c r="M7" s="263"/>
      <c r="N7" s="268"/>
      <c r="O7" s="263"/>
      <c r="P7" s="308">
        <v>4</v>
      </c>
      <c r="Q7" s="267"/>
    </row>
    <row r="8" spans="1:17" x14ac:dyDescent="0.25">
      <c r="A8" s="271" t="s">
        <v>794</v>
      </c>
      <c r="B8" s="215"/>
      <c r="C8" s="216">
        <v>0.25</v>
      </c>
      <c r="D8" s="215"/>
      <c r="E8" s="217"/>
      <c r="F8" s="218"/>
      <c r="G8" s="219"/>
      <c r="H8" s="235"/>
      <c r="I8" s="239"/>
      <c r="J8" s="210"/>
      <c r="K8" s="220">
        <v>0.25</v>
      </c>
      <c r="L8" s="263"/>
      <c r="M8" s="263"/>
      <c r="N8" s="268"/>
      <c r="O8" s="263"/>
      <c r="P8" s="308">
        <v>4</v>
      </c>
      <c r="Q8" s="267"/>
    </row>
    <row r="9" spans="1:17" x14ac:dyDescent="0.25">
      <c r="A9" s="271" t="s">
        <v>793</v>
      </c>
      <c r="B9" s="215"/>
      <c r="C9" s="216">
        <v>0.25</v>
      </c>
      <c r="D9" s="215"/>
      <c r="E9" s="217"/>
      <c r="F9" s="218"/>
      <c r="G9" s="219"/>
      <c r="H9" s="235"/>
      <c r="I9" s="239"/>
      <c r="J9" s="210"/>
      <c r="K9" s="220">
        <v>0.25</v>
      </c>
      <c r="L9" s="263"/>
      <c r="M9" s="263"/>
      <c r="N9" s="268"/>
      <c r="O9" s="263"/>
      <c r="P9" s="308">
        <v>5</v>
      </c>
      <c r="Q9" s="267"/>
    </row>
    <row r="10" spans="1:17" x14ac:dyDescent="0.25">
      <c r="A10" s="271" t="s">
        <v>792</v>
      </c>
      <c r="B10" s="215"/>
      <c r="C10" s="216">
        <v>0.25</v>
      </c>
      <c r="D10" s="215"/>
      <c r="E10" s="217"/>
      <c r="F10" s="218"/>
      <c r="G10" s="219"/>
      <c r="H10" s="235"/>
      <c r="I10" s="239"/>
      <c r="J10" s="210"/>
      <c r="K10" s="220">
        <v>0.25</v>
      </c>
      <c r="L10" s="263"/>
      <c r="M10" s="263"/>
      <c r="N10" s="268"/>
      <c r="O10" s="263"/>
      <c r="P10" s="308">
        <v>5</v>
      </c>
      <c r="Q10" s="267"/>
    </row>
    <row r="11" spans="1:17" x14ac:dyDescent="0.25">
      <c r="A11" s="271" t="s">
        <v>791</v>
      </c>
      <c r="B11" s="215"/>
      <c r="C11" s="216">
        <v>0.5</v>
      </c>
      <c r="D11" s="215"/>
      <c r="E11" s="217"/>
      <c r="F11" s="218"/>
      <c r="G11" s="219"/>
      <c r="H11" s="235"/>
      <c r="I11" s="239"/>
      <c r="J11" s="210"/>
      <c r="K11" s="220">
        <v>0.5</v>
      </c>
      <c r="L11" s="263"/>
      <c r="M11" s="263"/>
      <c r="N11" s="268"/>
      <c r="O11" s="263"/>
      <c r="P11" s="308">
        <v>6</v>
      </c>
      <c r="Q11" s="267"/>
    </row>
    <row r="12" spans="1:17" x14ac:dyDescent="0.25">
      <c r="A12" s="271" t="s">
        <v>790</v>
      </c>
      <c r="B12" s="215"/>
      <c r="C12" s="216">
        <v>0.25</v>
      </c>
      <c r="D12" s="215"/>
      <c r="E12" s="217"/>
      <c r="F12" s="218"/>
      <c r="G12" s="219"/>
      <c r="H12" s="235"/>
      <c r="I12" s="239"/>
      <c r="J12" s="210"/>
      <c r="K12" s="220">
        <v>0.25</v>
      </c>
      <c r="L12" s="263"/>
      <c r="M12" s="263"/>
      <c r="N12" s="268"/>
      <c r="O12" s="263"/>
      <c r="P12" s="308">
        <v>8</v>
      </c>
      <c r="Q12" s="267"/>
    </row>
    <row r="13" spans="1:17" x14ac:dyDescent="0.25">
      <c r="A13" s="271" t="s">
        <v>789</v>
      </c>
      <c r="B13" s="215"/>
      <c r="C13" s="216">
        <v>0.25</v>
      </c>
      <c r="D13" s="215"/>
      <c r="E13" s="217"/>
      <c r="F13" s="218"/>
      <c r="G13" s="219"/>
      <c r="H13" s="235"/>
      <c r="I13" s="239"/>
      <c r="J13" s="210"/>
      <c r="K13" s="220">
        <v>0.25</v>
      </c>
      <c r="L13" s="263"/>
      <c r="M13" s="263"/>
      <c r="N13" s="268"/>
      <c r="O13" s="263"/>
      <c r="P13" s="308">
        <v>9</v>
      </c>
      <c r="Q13" s="267"/>
    </row>
    <row r="14" spans="1:17" x14ac:dyDescent="0.25">
      <c r="A14" s="271" t="s">
        <v>788</v>
      </c>
      <c r="B14" s="215"/>
      <c r="C14" s="216">
        <v>0.25</v>
      </c>
      <c r="D14" s="215"/>
      <c r="E14" s="217"/>
      <c r="F14" s="218"/>
      <c r="G14" s="219"/>
      <c r="H14" s="235"/>
      <c r="I14" s="239"/>
      <c r="J14" s="210"/>
      <c r="K14" s="220">
        <v>0.25</v>
      </c>
      <c r="L14" s="263"/>
      <c r="M14" s="263"/>
      <c r="N14" s="268"/>
      <c r="O14" s="263"/>
      <c r="P14" s="308">
        <v>11</v>
      </c>
      <c r="Q14" s="267"/>
    </row>
    <row r="15" spans="1:17" x14ac:dyDescent="0.25">
      <c r="A15" s="271" t="s">
        <v>787</v>
      </c>
      <c r="B15" s="215"/>
      <c r="C15" s="216">
        <v>0.25</v>
      </c>
      <c r="D15" s="215"/>
      <c r="E15" s="217"/>
      <c r="F15" s="218"/>
      <c r="G15" s="219"/>
      <c r="H15" s="235"/>
      <c r="I15" s="239"/>
      <c r="J15" s="210"/>
      <c r="K15" s="220">
        <v>0.25</v>
      </c>
      <c r="L15" s="263"/>
      <c r="M15" s="263"/>
      <c r="N15" s="268"/>
      <c r="O15" s="263"/>
      <c r="P15" s="308">
        <v>12</v>
      </c>
      <c r="Q15" s="267"/>
    </row>
    <row r="16" spans="1:17" x14ac:dyDescent="0.25">
      <c r="A16" s="271" t="s">
        <v>786</v>
      </c>
      <c r="B16" s="215"/>
      <c r="C16" s="216">
        <v>1</v>
      </c>
      <c r="D16" s="215"/>
      <c r="E16" s="217"/>
      <c r="F16" s="218"/>
      <c r="G16" s="219"/>
      <c r="H16" s="235"/>
      <c r="I16" s="239"/>
      <c r="J16" s="210"/>
      <c r="K16" s="220">
        <v>1</v>
      </c>
      <c r="L16" s="263"/>
      <c r="M16" s="263"/>
      <c r="N16" s="268"/>
      <c r="O16" s="263"/>
      <c r="P16" s="308">
        <v>16</v>
      </c>
      <c r="Q16" s="267"/>
    </row>
    <row r="17" spans="1:17" x14ac:dyDescent="0.25">
      <c r="A17" s="271" t="s">
        <v>785</v>
      </c>
      <c r="B17" s="215"/>
      <c r="C17" s="216">
        <v>0.5</v>
      </c>
      <c r="D17" s="215"/>
      <c r="E17" s="217"/>
      <c r="F17" s="218"/>
      <c r="G17" s="219"/>
      <c r="H17" s="235"/>
      <c r="I17" s="239"/>
      <c r="J17" s="210"/>
      <c r="K17" s="220">
        <v>0.5</v>
      </c>
      <c r="L17" s="263"/>
      <c r="M17" s="263"/>
      <c r="N17" s="268"/>
      <c r="O17" s="263"/>
      <c r="P17" s="308">
        <v>19</v>
      </c>
      <c r="Q17" s="267"/>
    </row>
    <row r="18" spans="1:17" x14ac:dyDescent="0.25">
      <c r="A18" s="261" t="s">
        <v>772</v>
      </c>
      <c r="B18" s="215"/>
      <c r="C18" s="216"/>
      <c r="D18" s="215"/>
      <c r="E18" s="217"/>
      <c r="F18" s="218"/>
      <c r="G18" s="219"/>
      <c r="H18" s="235"/>
      <c r="I18" s="239"/>
      <c r="J18" s="210"/>
      <c r="K18" s="220"/>
      <c r="L18" s="263"/>
      <c r="M18" s="263"/>
      <c r="N18" s="268"/>
      <c r="O18" s="263"/>
      <c r="P18" s="308">
        <v>22</v>
      </c>
      <c r="Q18" s="267"/>
    </row>
    <row r="19" spans="1:17" x14ac:dyDescent="0.25">
      <c r="A19" s="273" t="s">
        <v>784</v>
      </c>
      <c r="B19" s="215"/>
      <c r="C19" s="216">
        <v>0.25</v>
      </c>
      <c r="D19" s="215"/>
      <c r="E19" s="217"/>
      <c r="F19" s="218"/>
      <c r="G19" s="219"/>
      <c r="H19" s="235"/>
      <c r="I19" s="239"/>
      <c r="J19" s="210"/>
      <c r="K19" s="220">
        <v>0.25</v>
      </c>
      <c r="L19" s="263"/>
      <c r="M19" s="263"/>
      <c r="N19" s="268"/>
      <c r="O19" s="263"/>
      <c r="P19" s="308">
        <v>25</v>
      </c>
      <c r="Q19" s="267"/>
    </row>
    <row r="20" spans="1:17" x14ac:dyDescent="0.25">
      <c r="A20" s="273" t="s">
        <v>783</v>
      </c>
      <c r="B20" s="215"/>
      <c r="C20" s="216">
        <v>0.25</v>
      </c>
      <c r="D20" s="215"/>
      <c r="E20" s="217"/>
      <c r="F20" s="218"/>
      <c r="G20" s="219"/>
      <c r="H20" s="235"/>
      <c r="I20" s="239"/>
      <c r="J20" s="210"/>
      <c r="K20" s="220">
        <v>0.25</v>
      </c>
      <c r="L20" s="263"/>
      <c r="M20" s="263"/>
      <c r="N20" s="268"/>
      <c r="O20" s="263"/>
      <c r="P20" s="308">
        <v>25</v>
      </c>
      <c r="Q20" s="267"/>
    </row>
    <row r="21" spans="1:17" x14ac:dyDescent="0.25">
      <c r="A21" s="271" t="s">
        <v>782</v>
      </c>
      <c r="B21" s="215"/>
      <c r="C21" s="216">
        <v>1</v>
      </c>
      <c r="D21" s="215"/>
      <c r="E21" s="217"/>
      <c r="F21" s="218"/>
      <c r="G21" s="219"/>
      <c r="H21" s="235"/>
      <c r="I21" s="239"/>
      <c r="J21" s="210"/>
      <c r="K21" s="220">
        <v>1</v>
      </c>
      <c r="L21" s="263"/>
      <c r="M21" s="263"/>
      <c r="N21" s="268"/>
      <c r="O21" s="263"/>
      <c r="P21" s="308">
        <v>26</v>
      </c>
      <c r="Q21" s="267"/>
    </row>
    <row r="22" spans="1:17" x14ac:dyDescent="0.25">
      <c r="A22" s="271" t="s">
        <v>781</v>
      </c>
      <c r="B22" s="215"/>
      <c r="C22" s="216">
        <v>1</v>
      </c>
      <c r="D22" s="215"/>
      <c r="E22" s="217"/>
      <c r="F22" s="218"/>
      <c r="G22" s="219"/>
      <c r="H22" s="235"/>
      <c r="I22" s="239"/>
      <c r="J22" s="210"/>
      <c r="K22" s="220">
        <v>1</v>
      </c>
      <c r="L22" s="263"/>
      <c r="M22" s="263"/>
      <c r="N22" s="268"/>
      <c r="O22" s="263"/>
      <c r="P22" s="308">
        <v>28</v>
      </c>
      <c r="Q22" s="267"/>
    </row>
    <row r="23" spans="1:17" x14ac:dyDescent="0.25">
      <c r="A23" s="261" t="s">
        <v>771</v>
      </c>
      <c r="B23" s="215"/>
      <c r="C23" s="216"/>
      <c r="D23" s="215"/>
      <c r="E23" s="217"/>
      <c r="F23" s="218"/>
      <c r="G23" s="219"/>
      <c r="H23" s="235"/>
      <c r="I23" s="239"/>
      <c r="J23" s="210"/>
      <c r="K23" s="220"/>
      <c r="L23" s="263"/>
      <c r="M23" s="263"/>
      <c r="N23" s="268"/>
      <c r="O23" s="263"/>
      <c r="P23" s="308">
        <v>31</v>
      </c>
      <c r="Q23" s="267"/>
    </row>
    <row r="24" spans="1:17" x14ac:dyDescent="0.25">
      <c r="A24" s="271" t="s">
        <v>780</v>
      </c>
      <c r="B24" s="215"/>
      <c r="C24" s="216">
        <v>0.25</v>
      </c>
      <c r="D24" s="215"/>
      <c r="E24" s="217"/>
      <c r="F24" s="218"/>
      <c r="G24" s="219"/>
      <c r="H24" s="235"/>
      <c r="I24" s="239"/>
      <c r="J24" s="210"/>
      <c r="K24" s="220">
        <v>0.25</v>
      </c>
      <c r="L24" s="263"/>
      <c r="M24" s="263"/>
      <c r="N24" s="268"/>
      <c r="O24" s="263"/>
      <c r="P24" s="308">
        <v>34</v>
      </c>
      <c r="Q24" s="267"/>
    </row>
    <row r="25" spans="1:17" x14ac:dyDescent="0.25">
      <c r="A25" s="271" t="s">
        <v>779</v>
      </c>
      <c r="B25" s="215"/>
      <c r="C25" s="216">
        <v>0.25</v>
      </c>
      <c r="D25" s="215"/>
      <c r="E25" s="217"/>
      <c r="F25" s="218"/>
      <c r="G25" s="219"/>
      <c r="H25" s="235"/>
      <c r="I25" s="239"/>
      <c r="J25" s="210"/>
      <c r="K25" s="220">
        <v>0.25</v>
      </c>
      <c r="L25" s="263"/>
      <c r="M25" s="263"/>
      <c r="N25" s="268"/>
      <c r="O25" s="263"/>
      <c r="P25" s="308">
        <v>34</v>
      </c>
      <c r="Q25" s="267"/>
    </row>
    <row r="26" spans="1:17" x14ac:dyDescent="0.25">
      <c r="A26" s="271" t="s">
        <v>778</v>
      </c>
      <c r="B26" s="215"/>
      <c r="C26" s="216">
        <v>0.5</v>
      </c>
      <c r="D26" s="215"/>
      <c r="E26" s="217"/>
      <c r="F26" s="218"/>
      <c r="G26" s="219"/>
      <c r="H26" s="235"/>
      <c r="I26" s="239"/>
      <c r="J26" s="210"/>
      <c r="K26" s="220">
        <v>0.5</v>
      </c>
      <c r="L26" s="263"/>
      <c r="M26" s="263"/>
      <c r="N26" s="268"/>
      <c r="O26" s="263"/>
      <c r="P26" s="308">
        <v>35</v>
      </c>
      <c r="Q26" s="267"/>
    </row>
    <row r="27" spans="1:17" x14ac:dyDescent="0.25">
      <c r="A27" s="271" t="s">
        <v>777</v>
      </c>
      <c r="B27" s="215"/>
      <c r="C27" s="216">
        <v>1</v>
      </c>
      <c r="D27" s="215"/>
      <c r="E27" s="217"/>
      <c r="F27" s="218"/>
      <c r="G27" s="219"/>
      <c r="H27" s="235"/>
      <c r="I27" s="239"/>
      <c r="J27" s="210"/>
      <c r="K27" s="220">
        <v>1</v>
      </c>
      <c r="L27" s="263"/>
      <c r="M27" s="263"/>
      <c r="N27" s="268"/>
      <c r="O27" s="263"/>
      <c r="P27" s="308">
        <v>37</v>
      </c>
      <c r="Q27" s="267"/>
    </row>
    <row r="28" spans="1:17" x14ac:dyDescent="0.25">
      <c r="A28" s="271" t="s">
        <v>776</v>
      </c>
      <c r="B28" s="215"/>
      <c r="C28" s="216">
        <v>0.5</v>
      </c>
      <c r="D28" s="215"/>
      <c r="E28" s="217"/>
      <c r="F28" s="218"/>
      <c r="G28" s="219"/>
      <c r="H28" s="235"/>
      <c r="I28" s="239"/>
      <c r="J28" s="210"/>
      <c r="K28" s="220">
        <v>0.5</v>
      </c>
      <c r="L28" s="263"/>
      <c r="M28" s="263"/>
      <c r="N28" s="268"/>
      <c r="O28" s="263"/>
      <c r="P28" s="308">
        <v>39</v>
      </c>
      <c r="Q28" s="267"/>
    </row>
    <row r="29" spans="1:17" x14ac:dyDescent="0.25">
      <c r="A29" s="271" t="s">
        <v>775</v>
      </c>
      <c r="B29" s="215"/>
      <c r="C29" s="216">
        <v>1</v>
      </c>
      <c r="D29" s="215"/>
      <c r="E29" s="217"/>
      <c r="F29" s="218"/>
      <c r="G29" s="219"/>
      <c r="H29" s="235"/>
      <c r="I29" s="239"/>
      <c r="J29" s="210"/>
      <c r="K29" s="220">
        <v>1</v>
      </c>
      <c r="L29" s="263"/>
      <c r="M29" s="263"/>
      <c r="N29" s="268"/>
      <c r="O29" s="263"/>
      <c r="P29" s="308">
        <v>40</v>
      </c>
      <c r="Q29" s="267"/>
    </row>
    <row r="30" spans="1:17" x14ac:dyDescent="0.25">
      <c r="A30" s="269" t="s">
        <v>5</v>
      </c>
      <c r="B30" s="210"/>
      <c r="C30" s="216">
        <f>SUM(C7:C29)</f>
        <v>10</v>
      </c>
      <c r="D30" s="210"/>
      <c r="E30" s="223">
        <f>SUM(E6:E29)</f>
        <v>0</v>
      </c>
      <c r="F30" s="224">
        <f>SUM(F6:F29)</f>
        <v>0</v>
      </c>
      <c r="G30" s="225">
        <f>SUM(G6:G29)</f>
        <v>0</v>
      </c>
      <c r="H30" s="236">
        <f>SUM(H6:H29)</f>
        <v>0</v>
      </c>
      <c r="I30" s="240">
        <f>SUM(I6:I29)</f>
        <v>0</v>
      </c>
      <c r="J30" s="210"/>
      <c r="K30" s="263">
        <f>SUM(K7:K29)</f>
        <v>10</v>
      </c>
      <c r="L30" s="263">
        <f>SUM(L7:L29)</f>
        <v>0</v>
      </c>
      <c r="M30" s="263">
        <f>SUM(M6:M29)</f>
        <v>0</v>
      </c>
      <c r="N30" s="268"/>
      <c r="O30" s="263"/>
      <c r="P30" s="221"/>
      <c r="Q30" s="267"/>
    </row>
    <row r="31" spans="1:17" x14ac:dyDescent="0.25">
      <c r="A31" s="210"/>
      <c r="B31" s="210"/>
      <c r="C31" s="231"/>
      <c r="D31" s="210"/>
      <c r="E31" s="231"/>
      <c r="F31" s="231"/>
      <c r="G31" s="231"/>
      <c r="H31" s="231"/>
      <c r="I31" s="231"/>
      <c r="J31" s="210"/>
      <c r="K31" s="231"/>
      <c r="L31" s="231"/>
      <c r="M31" s="231"/>
      <c r="N31" s="231"/>
      <c r="O31" s="232"/>
      <c r="P31" s="203"/>
    </row>
    <row r="32" spans="1:17" x14ac:dyDescent="0.25">
      <c r="A32" s="210"/>
      <c r="B32" s="210"/>
      <c r="C32" s="231"/>
      <c r="D32" s="210"/>
      <c r="E32" s="231"/>
      <c r="F32" s="231"/>
      <c r="G32" s="231"/>
      <c r="H32" s="231"/>
      <c r="I32" s="231"/>
      <c r="J32" s="210"/>
      <c r="K32" s="231"/>
      <c r="L32" s="231"/>
      <c r="M32" s="231"/>
      <c r="N32" s="231"/>
      <c r="O32" s="232"/>
      <c r="P32" s="203"/>
    </row>
    <row r="36" spans="1:17" x14ac:dyDescent="0.25">
      <c r="A36" s="429" t="s">
        <v>774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  <row r="37" spans="1:17" x14ac:dyDescent="0.25">
      <c r="A37" s="204"/>
      <c r="B37" s="204"/>
      <c r="C37" s="205"/>
      <c r="D37" s="204"/>
      <c r="E37" s="205"/>
      <c r="F37" s="205"/>
      <c r="G37" s="205"/>
      <c r="H37" s="205"/>
      <c r="I37" s="205"/>
      <c r="J37" s="204"/>
      <c r="K37" s="205"/>
      <c r="L37" s="205"/>
      <c r="M37" s="205"/>
      <c r="N37" s="205"/>
      <c r="O37" s="204"/>
      <c r="P37" s="205"/>
    </row>
    <row r="38" spans="1:17" x14ac:dyDescent="0.25">
      <c r="A38" s="204"/>
      <c r="B38" s="204"/>
      <c r="C38" s="205"/>
      <c r="D38" s="204"/>
      <c r="E38" s="205"/>
      <c r="F38" s="205"/>
      <c r="G38" s="205"/>
      <c r="H38" s="205"/>
      <c r="I38" s="205"/>
      <c r="J38" s="204"/>
      <c r="K38" s="205"/>
      <c r="L38" s="205"/>
      <c r="M38" s="205"/>
      <c r="N38" s="205"/>
      <c r="O38" s="204"/>
      <c r="P38" s="205"/>
    </row>
    <row r="39" spans="1:17" x14ac:dyDescent="0.25">
      <c r="A39" s="226"/>
      <c r="B39" s="210"/>
      <c r="C39" s="410" t="s">
        <v>0</v>
      </c>
      <c r="D39" s="207"/>
      <c r="E39" s="406" t="s">
        <v>1</v>
      </c>
      <c r="F39" s="406"/>
      <c r="G39" s="406"/>
      <c r="H39" s="406"/>
      <c r="I39" s="406"/>
      <c r="J39" s="208"/>
      <c r="K39" s="406" t="s">
        <v>2</v>
      </c>
      <c r="L39" s="406"/>
      <c r="M39" s="406"/>
      <c r="N39" s="209"/>
      <c r="O39" s="209"/>
      <c r="P39" s="264"/>
    </row>
    <row r="40" spans="1:17" x14ac:dyDescent="0.25">
      <c r="A40" s="206"/>
      <c r="B40" s="210"/>
      <c r="C40" s="411"/>
      <c r="D40" s="207"/>
      <c r="E40" s="212">
        <v>3</v>
      </c>
      <c r="F40" s="213">
        <v>4</v>
      </c>
      <c r="G40" s="214">
        <v>5</v>
      </c>
      <c r="H40" s="234">
        <v>6</v>
      </c>
      <c r="I40" s="237">
        <v>7</v>
      </c>
      <c r="J40" s="208"/>
      <c r="K40" s="260" t="s">
        <v>3</v>
      </c>
      <c r="L40" s="260" t="s">
        <v>4</v>
      </c>
      <c r="M40" s="260" t="s">
        <v>52</v>
      </c>
      <c r="N40" s="209"/>
      <c r="O40" s="209"/>
      <c r="P40" s="264"/>
    </row>
    <row r="41" spans="1:17" x14ac:dyDescent="0.25">
      <c r="A41" s="227" t="s">
        <v>6</v>
      </c>
      <c r="B41" s="210"/>
      <c r="C41" s="211">
        <f>SUM(C30)</f>
        <v>10</v>
      </c>
      <c r="D41" s="210"/>
      <c r="E41" s="228">
        <f>E30</f>
        <v>0</v>
      </c>
      <c r="F41" s="229">
        <f>F30</f>
        <v>0</v>
      </c>
      <c r="G41" s="230">
        <f>G30</f>
        <v>0</v>
      </c>
      <c r="H41" s="262">
        <f>H30</f>
        <v>0</v>
      </c>
      <c r="I41" s="238">
        <f>I30</f>
        <v>0</v>
      </c>
      <c r="J41" s="210"/>
      <c r="K41" s="260">
        <f>SUM(K30)</f>
        <v>10</v>
      </c>
      <c r="L41" s="260">
        <f>L30</f>
        <v>0</v>
      </c>
      <c r="M41" s="260">
        <f>M30</f>
        <v>0</v>
      </c>
      <c r="N41" s="209"/>
      <c r="O41" s="209"/>
      <c r="P41" s="264"/>
    </row>
    <row r="42" spans="1:17" x14ac:dyDescent="0.25">
      <c r="A42" s="210"/>
      <c r="B42" s="210"/>
      <c r="C42" s="231"/>
      <c r="D42" s="210"/>
      <c r="E42" s="231"/>
      <c r="F42" s="231"/>
      <c r="G42" s="231"/>
      <c r="H42" s="231"/>
      <c r="I42" s="231"/>
      <c r="J42" s="210"/>
      <c r="K42" s="231"/>
      <c r="L42" s="231"/>
      <c r="M42" s="231"/>
      <c r="N42" s="231"/>
      <c r="O42" s="232"/>
      <c r="P42" s="264"/>
    </row>
    <row r="43" spans="1:17" x14ac:dyDescent="0.25">
      <c r="A43" s="280" t="s">
        <v>7</v>
      </c>
      <c r="B43" s="210"/>
      <c r="C43" s="231"/>
      <c r="D43" s="210"/>
      <c r="E43" s="431" t="s">
        <v>19</v>
      </c>
      <c r="F43" s="431"/>
      <c r="G43" s="431"/>
      <c r="H43" s="431"/>
      <c r="I43" s="431"/>
      <c r="J43" s="210"/>
      <c r="K43" s="231"/>
      <c r="L43" s="231"/>
      <c r="M43" s="231"/>
      <c r="N43" s="231"/>
      <c r="O43" s="232"/>
      <c r="P43" s="264"/>
    </row>
    <row r="44" spans="1:17" ht="13" x14ac:dyDescent="0.3">
      <c r="A44" s="265" t="s">
        <v>773</v>
      </c>
      <c r="B44" s="210"/>
      <c r="C44" s="231"/>
      <c r="D44" s="210"/>
      <c r="E44" s="432">
        <f>SUM(C7:C17)</f>
        <v>4</v>
      </c>
      <c r="F44" s="433"/>
      <c r="G44" s="433"/>
      <c r="H44" s="433"/>
      <c r="I44" s="434"/>
      <c r="J44" s="210"/>
      <c r="K44" s="231"/>
      <c r="L44" s="231"/>
      <c r="M44" s="231"/>
      <c r="N44" s="231"/>
      <c r="O44" s="232"/>
      <c r="P44" s="264"/>
    </row>
    <row r="45" spans="1:17" ht="13" x14ac:dyDescent="0.3">
      <c r="A45" s="265" t="s">
        <v>772</v>
      </c>
      <c r="B45" s="210"/>
      <c r="C45" s="231"/>
      <c r="D45" s="210"/>
      <c r="E45" s="432">
        <f>SUM(C19:C22)</f>
        <v>2.5</v>
      </c>
      <c r="F45" s="433"/>
      <c r="G45" s="433"/>
      <c r="H45" s="433"/>
      <c r="I45" s="434"/>
      <c r="J45" s="210"/>
      <c r="K45" s="231"/>
      <c r="L45" s="231"/>
      <c r="M45" s="231"/>
      <c r="N45" s="231"/>
      <c r="O45" s="232"/>
      <c r="P45" s="264"/>
    </row>
    <row r="46" spans="1:17" ht="13" x14ac:dyDescent="0.3">
      <c r="A46" s="265" t="s">
        <v>771</v>
      </c>
      <c r="B46" s="210"/>
      <c r="C46" s="231"/>
      <c r="D46" s="210"/>
      <c r="E46" s="432">
        <f>SUM(C24:C29)</f>
        <v>3.5</v>
      </c>
      <c r="F46" s="433"/>
      <c r="G46" s="433"/>
      <c r="H46" s="433"/>
      <c r="I46" s="434"/>
      <c r="J46" s="210"/>
      <c r="K46" s="231"/>
      <c r="L46" s="231"/>
      <c r="M46" s="231"/>
      <c r="N46" s="231"/>
      <c r="O46" s="232"/>
      <c r="P46" s="264"/>
    </row>
    <row r="47" spans="1:17" x14ac:dyDescent="0.25">
      <c r="A47" s="233" t="s">
        <v>6</v>
      </c>
      <c r="B47" s="210"/>
      <c r="C47" s="231"/>
      <c r="D47" s="210"/>
      <c r="E47" s="370">
        <f>SUM(E44:G46)</f>
        <v>10</v>
      </c>
      <c r="F47" s="371"/>
      <c r="G47" s="371"/>
      <c r="H47" s="371"/>
      <c r="I47" s="372"/>
      <c r="J47" s="210"/>
      <c r="K47" s="231"/>
      <c r="L47" s="231"/>
      <c r="M47" s="231"/>
      <c r="N47" s="231"/>
      <c r="O47" s="232"/>
      <c r="P47" s="264"/>
    </row>
  </sheetData>
  <mergeCells count="17">
    <mergeCell ref="E47:I47"/>
    <mergeCell ref="A36:Q36"/>
    <mergeCell ref="E45:I45"/>
    <mergeCell ref="E46:I46"/>
    <mergeCell ref="E44:I44"/>
    <mergeCell ref="A1:Q1"/>
    <mergeCell ref="C39:C40"/>
    <mergeCell ref="E39:I39"/>
    <mergeCell ref="K39:M39"/>
    <mergeCell ref="E43:I43"/>
    <mergeCell ref="Q4:Q5"/>
    <mergeCell ref="A4:A5"/>
    <mergeCell ref="C4:C5"/>
    <mergeCell ref="E4:I4"/>
    <mergeCell ref="K4:M4"/>
    <mergeCell ref="O4:O5"/>
    <mergeCell ref="P4:P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T76"/>
  <sheetViews>
    <sheetView topLeftCell="D1" zoomScaleNormal="100" workbookViewId="0">
      <selection activeCell="P3" sqref="P3:P56"/>
    </sheetView>
  </sheetViews>
  <sheetFormatPr defaultColWidth="9.1796875" defaultRowHeight="11.5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7" width="6.7265625" style="6" customWidth="1"/>
    <col min="18" max="18" width="35.1796875" style="27" bestFit="1" customWidth="1"/>
    <col min="19" max="16384" width="9.1796875" style="6"/>
  </cols>
  <sheetData>
    <row r="1" spans="1:254" s="1" customFormat="1" ht="27" customHeight="1" x14ac:dyDescent="0.25">
      <c r="A1" s="435" t="s">
        <v>833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254" s="1" customFormat="1" ht="15" customHeight="1" x14ac:dyDescent="0.25">
      <c r="A2" s="2"/>
      <c r="B2" s="2"/>
      <c r="C2" s="18"/>
      <c r="D2" s="2"/>
      <c r="E2" s="18"/>
      <c r="F2" s="18"/>
      <c r="G2" s="18"/>
      <c r="H2" s="18"/>
      <c r="I2" s="18"/>
      <c r="J2" s="2"/>
      <c r="K2" s="18"/>
      <c r="L2" s="18"/>
      <c r="M2" s="18"/>
      <c r="N2" s="2"/>
      <c r="O2" s="18"/>
      <c r="P2" s="2"/>
      <c r="Q2" s="18"/>
      <c r="R2" s="26"/>
      <c r="T2" s="6"/>
    </row>
    <row r="3" spans="1:254" ht="15" customHeight="1" x14ac:dyDescent="0.25">
      <c r="A3" s="333" t="s">
        <v>12</v>
      </c>
      <c r="B3" s="3"/>
      <c r="C3" s="329" t="s">
        <v>0</v>
      </c>
      <c r="D3" s="3"/>
      <c r="E3" s="326" t="s">
        <v>1</v>
      </c>
      <c r="F3" s="326"/>
      <c r="G3" s="326"/>
      <c r="H3" s="326"/>
      <c r="I3" s="326"/>
      <c r="J3" s="4"/>
      <c r="K3" s="326" t="s">
        <v>2</v>
      </c>
      <c r="L3" s="326"/>
      <c r="M3" s="326"/>
      <c r="N3" s="5"/>
      <c r="O3" s="337" t="s">
        <v>8</v>
      </c>
      <c r="P3" s="7"/>
      <c r="Q3" s="350" t="s">
        <v>184</v>
      </c>
      <c r="R3" s="353" t="s">
        <v>55</v>
      </c>
    </row>
    <row r="4" spans="1:254" ht="15" customHeight="1" x14ac:dyDescent="0.25">
      <c r="A4" s="333"/>
      <c r="B4" s="3"/>
      <c r="C4" s="332"/>
      <c r="D4" s="3"/>
      <c r="E4" s="115">
        <v>3</v>
      </c>
      <c r="F4" s="116">
        <v>4</v>
      </c>
      <c r="G4" s="117">
        <v>5</v>
      </c>
      <c r="H4" s="193">
        <v>6</v>
      </c>
      <c r="I4" s="195">
        <v>7</v>
      </c>
      <c r="J4" s="4"/>
      <c r="K4" s="118" t="s">
        <v>3</v>
      </c>
      <c r="L4" s="118" t="s">
        <v>4</v>
      </c>
      <c r="M4" s="118" t="s">
        <v>52</v>
      </c>
      <c r="N4" s="5"/>
      <c r="O4" s="338"/>
      <c r="P4" s="7"/>
      <c r="Q4" s="351"/>
      <c r="R4" s="354"/>
    </row>
    <row r="5" spans="1:254" ht="15" customHeight="1" x14ac:dyDescent="0.25">
      <c r="A5" s="296" t="s">
        <v>834</v>
      </c>
      <c r="C5" s="43">
        <v>3</v>
      </c>
      <c r="E5" s="297"/>
      <c r="F5" s="298"/>
      <c r="G5" s="299"/>
      <c r="H5" s="300"/>
      <c r="I5" s="301"/>
      <c r="J5" s="21"/>
      <c r="K5" s="102">
        <v>1</v>
      </c>
      <c r="L5" s="102">
        <v>2</v>
      </c>
      <c r="M5" s="118"/>
      <c r="N5" s="5"/>
      <c r="O5" s="314"/>
      <c r="P5" s="7"/>
      <c r="Q5" s="291"/>
      <c r="R5" s="292"/>
    </row>
    <row r="6" spans="1:254" s="23" customFormat="1" ht="15" customHeight="1" x14ac:dyDescent="0.25">
      <c r="A6" s="48" t="s">
        <v>588</v>
      </c>
      <c r="B6" s="128"/>
      <c r="C6" s="48"/>
      <c r="D6" s="128"/>
      <c r="E6" s="33"/>
      <c r="F6" s="34"/>
      <c r="G6" s="35"/>
      <c r="H6" s="178"/>
      <c r="I6" s="181"/>
      <c r="J6" s="249"/>
      <c r="K6" s="248"/>
      <c r="L6" s="248"/>
      <c r="M6" s="248"/>
      <c r="N6" s="248"/>
      <c r="O6" s="321">
        <v>2</v>
      </c>
      <c r="P6" s="54"/>
      <c r="Q6" s="253"/>
      <c r="R6" s="25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s="15" customFormat="1" ht="15" customHeight="1" x14ac:dyDescent="0.25">
      <c r="A7" s="42" t="s">
        <v>828</v>
      </c>
      <c r="B7" s="13"/>
      <c r="C7" s="43">
        <v>0.5</v>
      </c>
      <c r="E7" s="134"/>
      <c r="F7" s="135"/>
      <c r="G7" s="136"/>
      <c r="H7" s="197"/>
      <c r="I7" s="198"/>
      <c r="J7" s="64"/>
      <c r="K7" s="287">
        <v>0.5</v>
      </c>
      <c r="L7" s="286"/>
      <c r="M7" s="286"/>
      <c r="N7" s="5"/>
      <c r="O7" s="313">
        <v>3</v>
      </c>
      <c r="P7" s="49"/>
      <c r="Q7" s="288"/>
      <c r="R7" s="28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 x14ac:dyDescent="0.25">
      <c r="A8" s="42" t="s">
        <v>320</v>
      </c>
      <c r="B8" s="7"/>
      <c r="C8" s="43">
        <v>1</v>
      </c>
      <c r="D8" s="7"/>
      <c r="E8" s="85"/>
      <c r="F8" s="86"/>
      <c r="G8" s="87"/>
      <c r="H8" s="179"/>
      <c r="I8" s="182"/>
      <c r="K8" s="44"/>
      <c r="L8" s="247">
        <v>1</v>
      </c>
      <c r="M8" s="247"/>
      <c r="N8" s="8"/>
      <c r="O8" s="313">
        <v>4</v>
      </c>
      <c r="P8" s="7"/>
      <c r="Q8" s="251" t="s">
        <v>178</v>
      </c>
      <c r="R8" s="46" t="s">
        <v>64</v>
      </c>
    </row>
    <row r="9" spans="1:254" ht="15" customHeight="1" x14ac:dyDescent="0.25">
      <c r="A9" s="42" t="s">
        <v>348</v>
      </c>
      <c r="B9" s="7"/>
      <c r="C9" s="43">
        <v>1</v>
      </c>
      <c r="D9" s="7"/>
      <c r="E9" s="85"/>
      <c r="F9" s="86"/>
      <c r="G9" s="87"/>
      <c r="H9" s="179"/>
      <c r="I9" s="182"/>
      <c r="K9" s="44"/>
      <c r="L9" s="247">
        <v>1</v>
      </c>
      <c r="M9" s="247"/>
      <c r="N9" s="8"/>
      <c r="O9" s="313">
        <v>7</v>
      </c>
      <c r="P9" s="7"/>
      <c r="Q9" s="251"/>
      <c r="R9" s="46" t="s">
        <v>64</v>
      </c>
    </row>
    <row r="10" spans="1:254" ht="15" customHeight="1" x14ac:dyDescent="0.25">
      <c r="A10" s="42" t="s">
        <v>349</v>
      </c>
      <c r="B10" s="7"/>
      <c r="C10" s="43">
        <v>1</v>
      </c>
      <c r="D10" s="7"/>
      <c r="E10" s="85"/>
      <c r="F10" s="86"/>
      <c r="G10" s="87"/>
      <c r="H10" s="179"/>
      <c r="I10" s="182"/>
      <c r="K10" s="44"/>
      <c r="L10" s="247">
        <v>1</v>
      </c>
      <c r="M10" s="247"/>
      <c r="N10" s="8"/>
      <c r="O10" s="313">
        <v>10</v>
      </c>
      <c r="P10" s="7"/>
      <c r="Q10" s="251"/>
      <c r="R10" s="46" t="s">
        <v>64</v>
      </c>
    </row>
    <row r="11" spans="1:254" ht="15" customHeight="1" x14ac:dyDescent="0.25">
      <c r="A11" s="42" t="s">
        <v>321</v>
      </c>
      <c r="B11" s="7"/>
      <c r="C11" s="43">
        <v>1</v>
      </c>
      <c r="D11" s="7"/>
      <c r="E11" s="85"/>
      <c r="F11" s="86"/>
      <c r="G11" s="87"/>
      <c r="H11" s="179"/>
      <c r="I11" s="182"/>
      <c r="K11" s="44"/>
      <c r="L11" s="247">
        <v>1</v>
      </c>
      <c r="M11" s="247"/>
      <c r="N11" s="8"/>
      <c r="O11" s="313">
        <v>14</v>
      </c>
      <c r="P11" s="7"/>
      <c r="Q11" s="251"/>
      <c r="R11" s="46" t="s">
        <v>322</v>
      </c>
    </row>
    <row r="12" spans="1:254" ht="15" customHeight="1" x14ac:dyDescent="0.25">
      <c r="A12" s="42" t="s">
        <v>323</v>
      </c>
      <c r="B12" s="7"/>
      <c r="C12" s="43">
        <v>1</v>
      </c>
      <c r="D12" s="7"/>
      <c r="E12" s="85"/>
      <c r="F12" s="86"/>
      <c r="G12" s="87"/>
      <c r="H12" s="179"/>
      <c r="I12" s="182"/>
      <c r="K12" s="44"/>
      <c r="L12" s="247">
        <v>1</v>
      </c>
      <c r="M12" s="247"/>
      <c r="N12" s="8"/>
      <c r="O12" s="313">
        <v>17</v>
      </c>
      <c r="P12" s="7"/>
      <c r="Q12" s="251"/>
      <c r="R12" s="46" t="s">
        <v>322</v>
      </c>
    </row>
    <row r="13" spans="1:254" ht="15" customHeight="1" x14ac:dyDescent="0.25">
      <c r="A13" s="152" t="s">
        <v>589</v>
      </c>
      <c r="B13" s="3"/>
      <c r="C13" s="48"/>
      <c r="D13" s="3"/>
      <c r="E13" s="33"/>
      <c r="F13" s="34"/>
      <c r="G13" s="35"/>
      <c r="H13" s="178"/>
      <c r="I13" s="181"/>
      <c r="J13" s="4"/>
      <c r="K13" s="248"/>
      <c r="L13" s="248"/>
      <c r="M13" s="248"/>
      <c r="N13" s="5"/>
      <c r="O13" s="312">
        <v>23</v>
      </c>
      <c r="P13" s="7"/>
      <c r="Q13" s="254"/>
      <c r="R13" s="295"/>
    </row>
    <row r="14" spans="1:254" s="15" customFormat="1" ht="15" customHeight="1" x14ac:dyDescent="0.25">
      <c r="A14" s="42" t="s">
        <v>829</v>
      </c>
      <c r="B14" s="13"/>
      <c r="C14" s="43">
        <v>0.5</v>
      </c>
      <c r="E14" s="134"/>
      <c r="F14" s="135"/>
      <c r="G14" s="136"/>
      <c r="H14" s="197"/>
      <c r="I14" s="198"/>
      <c r="J14" s="64"/>
      <c r="K14" s="287">
        <v>0.5</v>
      </c>
      <c r="L14" s="286"/>
      <c r="M14" s="286"/>
      <c r="N14" s="5"/>
      <c r="O14" s="313">
        <v>24</v>
      </c>
      <c r="P14" s="49"/>
      <c r="Q14" s="288"/>
      <c r="R14" s="29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5" customHeight="1" x14ac:dyDescent="0.25">
      <c r="A15" s="42" t="s">
        <v>375</v>
      </c>
      <c r="B15" s="7"/>
      <c r="C15" s="43">
        <v>1.5</v>
      </c>
      <c r="D15" s="7"/>
      <c r="E15" s="85"/>
      <c r="F15" s="86"/>
      <c r="G15" s="87"/>
      <c r="H15" s="179"/>
      <c r="I15" s="182"/>
      <c r="K15" s="44"/>
      <c r="L15" s="247">
        <v>1.5</v>
      </c>
      <c r="M15" s="247"/>
      <c r="N15" s="8"/>
      <c r="O15" s="304">
        <v>26</v>
      </c>
      <c r="P15" s="7"/>
      <c r="Q15" s="249"/>
      <c r="R15" s="46" t="s">
        <v>64</v>
      </c>
    </row>
    <row r="16" spans="1:254" ht="15" customHeight="1" x14ac:dyDescent="0.25">
      <c r="A16" s="42" t="s">
        <v>826</v>
      </c>
      <c r="B16" s="7"/>
      <c r="C16" s="43">
        <v>1.5</v>
      </c>
      <c r="D16" s="7"/>
      <c r="E16" s="85"/>
      <c r="F16" s="86"/>
      <c r="G16" s="87"/>
      <c r="H16" s="179"/>
      <c r="I16" s="182"/>
      <c r="K16" s="44"/>
      <c r="L16" s="287">
        <v>1.5</v>
      </c>
      <c r="M16" s="287"/>
      <c r="N16" s="8"/>
      <c r="O16" s="304">
        <v>30</v>
      </c>
      <c r="P16" s="7"/>
      <c r="Q16" s="285"/>
      <c r="R16" s="46" t="s">
        <v>827</v>
      </c>
    </row>
    <row r="17" spans="1:254" ht="15" customHeight="1" x14ac:dyDescent="0.25">
      <c r="A17" s="42" t="s">
        <v>376</v>
      </c>
      <c r="B17" s="7"/>
      <c r="C17" s="43">
        <v>1.5</v>
      </c>
      <c r="D17" s="7"/>
      <c r="E17" s="85"/>
      <c r="F17" s="86"/>
      <c r="G17" s="87"/>
      <c r="H17" s="179"/>
      <c r="I17" s="182"/>
      <c r="K17" s="44"/>
      <c r="L17" s="247">
        <v>1.5</v>
      </c>
      <c r="M17" s="247"/>
      <c r="N17" s="8"/>
      <c r="O17" s="304">
        <v>34</v>
      </c>
      <c r="P17" s="7"/>
      <c r="Q17" s="249"/>
      <c r="R17" s="46" t="s">
        <v>382</v>
      </c>
    </row>
    <row r="18" spans="1:254" ht="15" customHeight="1" x14ac:dyDescent="0.25">
      <c r="A18" s="42" t="s">
        <v>377</v>
      </c>
      <c r="B18" s="7"/>
      <c r="C18" s="43">
        <v>1.5</v>
      </c>
      <c r="D18" s="7"/>
      <c r="E18" s="85"/>
      <c r="F18" s="86"/>
      <c r="G18" s="87"/>
      <c r="H18" s="179"/>
      <c r="I18" s="182"/>
      <c r="K18" s="44"/>
      <c r="L18" s="247">
        <v>1.5</v>
      </c>
      <c r="M18" s="247"/>
      <c r="N18" s="8"/>
      <c r="O18" s="304">
        <v>39</v>
      </c>
      <c r="P18" s="7"/>
      <c r="Q18" s="249"/>
      <c r="R18" s="46" t="s">
        <v>382</v>
      </c>
    </row>
    <row r="19" spans="1:254" ht="15" customHeight="1" x14ac:dyDescent="0.25">
      <c r="A19" s="42" t="s">
        <v>380</v>
      </c>
      <c r="B19" s="7"/>
      <c r="C19" s="43">
        <v>1.5</v>
      </c>
      <c r="D19" s="7"/>
      <c r="E19" s="85"/>
      <c r="F19" s="86"/>
      <c r="G19" s="87"/>
      <c r="H19" s="179"/>
      <c r="I19" s="182"/>
      <c r="K19" s="44"/>
      <c r="L19" s="247">
        <v>1.5</v>
      </c>
      <c r="M19" s="247"/>
      <c r="N19" s="8"/>
      <c r="O19" s="304">
        <v>42</v>
      </c>
      <c r="P19" s="7"/>
      <c r="Q19" s="249"/>
      <c r="R19" s="46" t="s">
        <v>71</v>
      </c>
    </row>
    <row r="20" spans="1:254" ht="15" customHeight="1" x14ac:dyDescent="0.25">
      <c r="A20" s="42" t="s">
        <v>384</v>
      </c>
      <c r="B20" s="7"/>
      <c r="C20" s="43">
        <v>2.5</v>
      </c>
      <c r="D20" s="7"/>
      <c r="E20" s="85"/>
      <c r="F20" s="86"/>
      <c r="G20" s="87"/>
      <c r="H20" s="179"/>
      <c r="I20" s="182"/>
      <c r="K20" s="44"/>
      <c r="L20" s="287">
        <v>2.5</v>
      </c>
      <c r="M20" s="287"/>
      <c r="N20" s="8"/>
      <c r="O20" s="304">
        <v>46</v>
      </c>
      <c r="P20" s="7"/>
      <c r="Q20" s="285"/>
      <c r="R20" s="46" t="s">
        <v>65</v>
      </c>
    </row>
    <row r="21" spans="1:254" ht="15" customHeight="1" x14ac:dyDescent="0.25">
      <c r="A21" s="42" t="s">
        <v>385</v>
      </c>
      <c r="B21" s="7"/>
      <c r="C21" s="43">
        <v>3</v>
      </c>
      <c r="D21" s="7"/>
      <c r="E21" s="85"/>
      <c r="F21" s="86"/>
      <c r="G21" s="87"/>
      <c r="H21" s="179"/>
      <c r="I21" s="182"/>
      <c r="K21" s="44"/>
      <c r="L21" s="287">
        <v>3</v>
      </c>
      <c r="M21" s="287"/>
      <c r="N21" s="8"/>
      <c r="O21" s="304">
        <v>51</v>
      </c>
      <c r="P21" s="7"/>
      <c r="Q21" s="285"/>
      <c r="R21" s="46" t="s">
        <v>65</v>
      </c>
    </row>
    <row r="22" spans="1:254" ht="15" customHeight="1" x14ac:dyDescent="0.25">
      <c r="A22" s="42" t="s">
        <v>387</v>
      </c>
      <c r="B22" s="7"/>
      <c r="C22" s="43">
        <v>4</v>
      </c>
      <c r="D22" s="7"/>
      <c r="E22" s="85"/>
      <c r="F22" s="86"/>
      <c r="G22" s="87"/>
      <c r="H22" s="179"/>
      <c r="I22" s="182"/>
      <c r="K22" s="44"/>
      <c r="L22" s="287">
        <v>4</v>
      </c>
      <c r="M22" s="287"/>
      <c r="N22" s="8"/>
      <c r="O22" s="304">
        <v>53</v>
      </c>
      <c r="P22" s="7"/>
      <c r="Q22" s="285"/>
      <c r="R22" s="46" t="s">
        <v>65</v>
      </c>
    </row>
    <row r="23" spans="1:254" ht="15" customHeight="1" x14ac:dyDescent="0.25">
      <c r="A23" s="42" t="s">
        <v>388</v>
      </c>
      <c r="B23" s="7"/>
      <c r="C23" s="43">
        <v>3.25</v>
      </c>
      <c r="D23" s="7"/>
      <c r="E23" s="85"/>
      <c r="F23" s="86"/>
      <c r="G23" s="87"/>
      <c r="H23" s="179"/>
      <c r="I23" s="182"/>
      <c r="K23" s="44"/>
      <c r="L23" s="287">
        <v>3.25</v>
      </c>
      <c r="M23" s="287"/>
      <c r="N23" s="8"/>
      <c r="O23" s="304">
        <v>60</v>
      </c>
      <c r="P23" s="7"/>
      <c r="Q23" s="285"/>
      <c r="R23" s="46" t="s">
        <v>65</v>
      </c>
    </row>
    <row r="24" spans="1:254" s="15" customFormat="1" ht="15" customHeight="1" x14ac:dyDescent="0.25">
      <c r="A24" s="42" t="s">
        <v>405</v>
      </c>
      <c r="B24" s="49"/>
      <c r="C24" s="43">
        <v>1</v>
      </c>
      <c r="D24" s="49"/>
      <c r="E24" s="85"/>
      <c r="F24" s="86"/>
      <c r="G24" s="87"/>
      <c r="H24" s="179"/>
      <c r="I24" s="182"/>
      <c r="K24" s="44"/>
      <c r="L24" s="287">
        <v>1</v>
      </c>
      <c r="M24" s="287" t="s">
        <v>19</v>
      </c>
      <c r="N24" s="8"/>
      <c r="O24" s="304">
        <v>67</v>
      </c>
      <c r="P24" s="49"/>
      <c r="Q24" s="23"/>
      <c r="R24" s="46" t="s">
        <v>68</v>
      </c>
    </row>
    <row r="25" spans="1:254" ht="15" customHeight="1" x14ac:dyDescent="0.25">
      <c r="A25" s="42" t="s">
        <v>395</v>
      </c>
      <c r="B25" s="7"/>
      <c r="C25" s="43">
        <v>3</v>
      </c>
      <c r="D25" s="7"/>
      <c r="E25" s="85"/>
      <c r="F25" s="86"/>
      <c r="G25" s="87"/>
      <c r="H25" s="179"/>
      <c r="I25" s="182"/>
      <c r="K25" s="44"/>
      <c r="L25" s="287">
        <v>3</v>
      </c>
      <c r="M25" s="287"/>
      <c r="N25" s="8"/>
      <c r="O25" s="304">
        <v>71</v>
      </c>
      <c r="P25" s="7"/>
      <c r="Q25" s="46"/>
      <c r="R25" s="46" t="s">
        <v>65</v>
      </c>
    </row>
    <row r="26" spans="1:254" ht="15" customHeight="1" x14ac:dyDescent="0.25">
      <c r="A26" s="152" t="s">
        <v>590</v>
      </c>
      <c r="B26" s="3"/>
      <c r="C26" s="48"/>
      <c r="D26" s="3"/>
      <c r="E26" s="33"/>
      <c r="F26" s="34"/>
      <c r="G26" s="35"/>
      <c r="H26" s="178"/>
      <c r="I26" s="181"/>
      <c r="J26" s="4"/>
      <c r="K26" s="248"/>
      <c r="L26" s="248"/>
      <c r="M26" s="248"/>
      <c r="N26" s="5"/>
      <c r="O26" s="312">
        <v>80</v>
      </c>
      <c r="P26" s="7"/>
      <c r="Q26" s="254"/>
      <c r="R26" s="111"/>
    </row>
    <row r="27" spans="1:254" s="15" customFormat="1" ht="15" customHeight="1" x14ac:dyDescent="0.25">
      <c r="A27" s="42" t="s">
        <v>830</v>
      </c>
      <c r="B27" s="13"/>
      <c r="C27" s="43">
        <v>0.5</v>
      </c>
      <c r="E27" s="134"/>
      <c r="F27" s="135"/>
      <c r="G27" s="136"/>
      <c r="H27" s="197"/>
      <c r="I27" s="198"/>
      <c r="J27" s="64"/>
      <c r="K27" s="287">
        <v>0.5</v>
      </c>
      <c r="L27" s="286"/>
      <c r="M27" s="286"/>
      <c r="N27" s="5"/>
      <c r="O27" s="313">
        <v>81</v>
      </c>
      <c r="P27" s="49"/>
      <c r="Q27" s="288"/>
      <c r="R27" s="289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5" customHeight="1" x14ac:dyDescent="0.25">
      <c r="A28" s="42" t="s">
        <v>446</v>
      </c>
      <c r="B28" s="7"/>
      <c r="C28" s="43">
        <v>1</v>
      </c>
      <c r="D28" s="7"/>
      <c r="E28" s="85"/>
      <c r="F28" s="86"/>
      <c r="G28" s="87"/>
      <c r="H28" s="179"/>
      <c r="I28" s="182"/>
      <c r="K28" s="44"/>
      <c r="L28" s="247">
        <v>1</v>
      </c>
      <c r="M28" s="247"/>
      <c r="N28" s="8"/>
      <c r="O28" s="304">
        <v>83</v>
      </c>
      <c r="P28" s="7"/>
      <c r="Q28" s="23"/>
      <c r="R28" s="46" t="s">
        <v>74</v>
      </c>
    </row>
    <row r="29" spans="1:254" ht="15" customHeight="1" x14ac:dyDescent="0.25">
      <c r="A29" s="42" t="s">
        <v>449</v>
      </c>
      <c r="B29" s="7"/>
      <c r="C29" s="43">
        <v>3.5</v>
      </c>
      <c r="D29" s="7"/>
      <c r="E29" s="85"/>
      <c r="F29" s="86"/>
      <c r="G29" s="87"/>
      <c r="H29" s="179"/>
      <c r="I29" s="182"/>
      <c r="K29" s="44"/>
      <c r="L29" s="287">
        <v>3.5</v>
      </c>
      <c r="M29" s="287"/>
      <c r="N29" s="8"/>
      <c r="O29" s="304">
        <v>85</v>
      </c>
      <c r="P29" s="7"/>
      <c r="Q29" s="285" t="s">
        <v>178</v>
      </c>
      <c r="R29" s="46" t="s">
        <v>79</v>
      </c>
    </row>
    <row r="30" spans="1:254" ht="15" customHeight="1" x14ac:dyDescent="0.25">
      <c r="A30" s="42" t="s">
        <v>451</v>
      </c>
      <c r="B30" s="7"/>
      <c r="C30" s="43">
        <v>3</v>
      </c>
      <c r="D30" s="7"/>
      <c r="E30" s="85"/>
      <c r="F30" s="86"/>
      <c r="G30" s="87"/>
      <c r="H30" s="179"/>
      <c r="I30" s="182"/>
      <c r="K30" s="44"/>
      <c r="L30" s="287">
        <v>3</v>
      </c>
      <c r="M30" s="287"/>
      <c r="N30" s="8"/>
      <c r="O30" s="304">
        <v>91</v>
      </c>
      <c r="P30" s="7"/>
      <c r="Q30" s="23"/>
      <c r="R30" s="46" t="s">
        <v>79</v>
      </c>
    </row>
    <row r="31" spans="1:254" ht="15" customHeight="1" x14ac:dyDescent="0.25">
      <c r="A31" s="42" t="s">
        <v>453</v>
      </c>
      <c r="B31" s="7"/>
      <c r="C31" s="43">
        <v>2.5</v>
      </c>
      <c r="D31" s="7"/>
      <c r="E31" s="85"/>
      <c r="F31" s="86"/>
      <c r="G31" s="87"/>
      <c r="H31" s="179"/>
      <c r="I31" s="182"/>
      <c r="K31" s="44"/>
      <c r="L31" s="287">
        <v>2.5</v>
      </c>
      <c r="M31" s="287"/>
      <c r="N31" s="8"/>
      <c r="O31" s="304">
        <v>96</v>
      </c>
      <c r="P31" s="7"/>
      <c r="Q31" s="23"/>
      <c r="R31" s="46" t="s">
        <v>79</v>
      </c>
    </row>
    <row r="32" spans="1:254" s="15" customFormat="1" ht="15" customHeight="1" x14ac:dyDescent="0.25">
      <c r="A32" s="152" t="s">
        <v>62</v>
      </c>
      <c r="B32" s="128"/>
      <c r="C32" s="48"/>
      <c r="D32" s="128"/>
      <c r="E32" s="33"/>
      <c r="F32" s="34"/>
      <c r="G32" s="35"/>
      <c r="H32" s="178"/>
      <c r="I32" s="181"/>
      <c r="J32" s="249"/>
      <c r="K32" s="248"/>
      <c r="L32" s="248"/>
      <c r="M32" s="248"/>
      <c r="N32" s="248"/>
      <c r="O32" s="313">
        <v>104</v>
      </c>
      <c r="P32" s="54"/>
      <c r="Q32" s="258"/>
      <c r="R32" s="256"/>
    </row>
    <row r="33" spans="1:254" s="15" customFormat="1" ht="15" customHeight="1" x14ac:dyDescent="0.25">
      <c r="A33" s="42" t="s">
        <v>831</v>
      </c>
      <c r="B33" s="13"/>
      <c r="C33" s="43">
        <v>0.5</v>
      </c>
      <c r="E33" s="134"/>
      <c r="F33" s="135"/>
      <c r="G33" s="136"/>
      <c r="H33" s="197"/>
      <c r="I33" s="198"/>
      <c r="J33" s="64"/>
      <c r="K33" s="287">
        <v>0.5</v>
      </c>
      <c r="L33" s="286"/>
      <c r="M33" s="286"/>
      <c r="N33" s="5"/>
      <c r="O33" s="313">
        <v>105</v>
      </c>
      <c r="P33" s="49"/>
      <c r="Q33" s="288"/>
      <c r="R33" s="289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15" customHeight="1" x14ac:dyDescent="0.25">
      <c r="A34" s="42" t="s">
        <v>467</v>
      </c>
      <c r="B34" s="7"/>
      <c r="C34" s="43">
        <v>2.5</v>
      </c>
      <c r="D34" s="7"/>
      <c r="E34" s="85"/>
      <c r="F34" s="86"/>
      <c r="G34" s="87"/>
      <c r="H34" s="179"/>
      <c r="I34" s="182"/>
      <c r="K34" s="44"/>
      <c r="L34" s="247">
        <v>2.5</v>
      </c>
      <c r="M34" s="247"/>
      <c r="N34" s="8"/>
      <c r="O34" s="304">
        <v>107</v>
      </c>
      <c r="P34" s="7"/>
      <c r="Q34" s="249"/>
      <c r="R34" s="46" t="s">
        <v>507</v>
      </c>
    </row>
    <row r="35" spans="1:254" ht="15" customHeight="1" x14ac:dyDescent="0.25">
      <c r="A35" s="42" t="s">
        <v>468</v>
      </c>
      <c r="B35" s="7"/>
      <c r="C35" s="43">
        <v>2.5</v>
      </c>
      <c r="D35" s="7"/>
      <c r="E35" s="85"/>
      <c r="F35" s="86"/>
      <c r="G35" s="87"/>
      <c r="H35" s="179"/>
      <c r="I35" s="182"/>
      <c r="K35" s="44"/>
      <c r="L35" s="247">
        <v>2.5</v>
      </c>
      <c r="M35" s="247"/>
      <c r="N35" s="8"/>
      <c r="O35" s="304">
        <v>111</v>
      </c>
      <c r="P35" s="7"/>
      <c r="Q35" s="249"/>
      <c r="R35" s="46" t="s">
        <v>507</v>
      </c>
    </row>
    <row r="36" spans="1:254" ht="15" customHeight="1" x14ac:dyDescent="0.25">
      <c r="A36" s="42" t="s">
        <v>469</v>
      </c>
      <c r="B36" s="7"/>
      <c r="C36" s="43">
        <v>2.25</v>
      </c>
      <c r="D36" s="7"/>
      <c r="E36" s="85"/>
      <c r="F36" s="86"/>
      <c r="G36" s="87"/>
      <c r="H36" s="179"/>
      <c r="I36" s="182"/>
      <c r="K36" s="44"/>
      <c r="L36" s="247">
        <v>2.25</v>
      </c>
      <c r="M36" s="247"/>
      <c r="N36" s="8"/>
      <c r="O36" s="304">
        <v>115</v>
      </c>
      <c r="P36" s="7"/>
      <c r="Q36" s="249"/>
      <c r="R36" s="46" t="s">
        <v>507</v>
      </c>
    </row>
    <row r="37" spans="1:254" ht="15" customHeight="1" x14ac:dyDescent="0.25">
      <c r="A37" s="42" t="s">
        <v>470</v>
      </c>
      <c r="B37" s="7"/>
      <c r="C37" s="43">
        <v>2.25</v>
      </c>
      <c r="D37" s="7"/>
      <c r="E37" s="85"/>
      <c r="F37" s="86"/>
      <c r="G37" s="87"/>
      <c r="H37" s="179"/>
      <c r="I37" s="182"/>
      <c r="K37" s="44"/>
      <c r="L37" s="247">
        <v>2.25</v>
      </c>
      <c r="M37" s="247"/>
      <c r="N37" s="8"/>
      <c r="O37" s="304">
        <v>119</v>
      </c>
      <c r="P37" s="7"/>
      <c r="Q37" s="249"/>
      <c r="R37" s="46" t="s">
        <v>507</v>
      </c>
    </row>
    <row r="38" spans="1:254" ht="15" customHeight="1" x14ac:dyDescent="0.25">
      <c r="A38" s="42" t="s">
        <v>471</v>
      </c>
      <c r="B38" s="7"/>
      <c r="C38" s="43">
        <v>2.25</v>
      </c>
      <c r="D38" s="7"/>
      <c r="E38" s="85"/>
      <c r="F38" s="86"/>
      <c r="G38" s="87"/>
      <c r="H38" s="179"/>
      <c r="I38" s="182"/>
      <c r="K38" s="44"/>
      <c r="L38" s="247">
        <v>2.25</v>
      </c>
      <c r="M38" s="247"/>
      <c r="N38" s="8"/>
      <c r="O38" s="304">
        <v>122</v>
      </c>
      <c r="P38" s="7"/>
      <c r="Q38" s="249"/>
      <c r="R38" s="46" t="s">
        <v>507</v>
      </c>
    </row>
    <row r="39" spans="1:254" ht="15" customHeight="1" x14ac:dyDescent="0.25">
      <c r="A39" s="42" t="s">
        <v>472</v>
      </c>
      <c r="B39" s="7"/>
      <c r="C39" s="43">
        <v>2.25</v>
      </c>
      <c r="D39" s="7"/>
      <c r="E39" s="85"/>
      <c r="F39" s="86"/>
      <c r="G39" s="87"/>
      <c r="H39" s="179"/>
      <c r="I39" s="182"/>
      <c r="K39" s="44"/>
      <c r="L39" s="247">
        <v>2.25</v>
      </c>
      <c r="M39" s="247"/>
      <c r="N39" s="8"/>
      <c r="O39" s="304">
        <v>125</v>
      </c>
      <c r="P39" s="7"/>
      <c r="Q39" s="249"/>
      <c r="R39" s="46" t="s">
        <v>507</v>
      </c>
    </row>
    <row r="40" spans="1:254" ht="15" customHeight="1" x14ac:dyDescent="0.25">
      <c r="A40" s="31" t="s">
        <v>166</v>
      </c>
      <c r="B40" s="3"/>
      <c r="C40" s="257"/>
      <c r="D40" s="3"/>
      <c r="E40" s="33"/>
      <c r="F40" s="34"/>
      <c r="G40" s="35"/>
      <c r="H40" s="178"/>
      <c r="I40" s="181"/>
      <c r="J40" s="4"/>
      <c r="K40" s="248"/>
      <c r="L40" s="248"/>
      <c r="M40" s="248"/>
      <c r="N40" s="5"/>
      <c r="O40" s="303">
        <v>132</v>
      </c>
      <c r="P40" s="7"/>
      <c r="Q40" s="252"/>
      <c r="R40" s="111"/>
    </row>
    <row r="41" spans="1:254" s="15" customFormat="1" ht="15" customHeight="1" x14ac:dyDescent="0.25">
      <c r="A41" s="42" t="s">
        <v>832</v>
      </c>
      <c r="B41" s="13"/>
      <c r="C41" s="43">
        <v>0.5</v>
      </c>
      <c r="E41" s="134"/>
      <c r="F41" s="135"/>
      <c r="G41" s="136"/>
      <c r="H41" s="197"/>
      <c r="I41" s="198"/>
      <c r="J41" s="64"/>
      <c r="K41" s="287">
        <v>0.5</v>
      </c>
      <c r="L41" s="286"/>
      <c r="M41" s="286"/>
      <c r="N41" s="5"/>
      <c r="O41" s="313">
        <v>133</v>
      </c>
      <c r="P41" s="49"/>
      <c r="Q41" s="288"/>
      <c r="R41" s="289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15" customHeight="1" x14ac:dyDescent="0.25">
      <c r="A42" s="41" t="s">
        <v>24</v>
      </c>
      <c r="B42" s="7"/>
      <c r="C42" s="43">
        <v>0.5</v>
      </c>
      <c r="D42" s="7"/>
      <c r="E42" s="85"/>
      <c r="F42" s="86"/>
      <c r="G42" s="87"/>
      <c r="H42" s="179"/>
      <c r="I42" s="182"/>
      <c r="K42" s="44"/>
      <c r="L42" s="247">
        <v>0.5</v>
      </c>
      <c r="M42" s="247"/>
      <c r="N42" s="8"/>
      <c r="O42" s="304">
        <v>136</v>
      </c>
      <c r="P42" s="7"/>
      <c r="Q42" s="249"/>
      <c r="R42" s="46" t="s">
        <v>49</v>
      </c>
    </row>
    <row r="43" spans="1:254" ht="15" customHeight="1" x14ac:dyDescent="0.25">
      <c r="A43" s="42" t="s">
        <v>413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247">
        <v>0.5</v>
      </c>
      <c r="M43" s="247"/>
      <c r="N43" s="8"/>
      <c r="O43" s="304">
        <v>137</v>
      </c>
      <c r="P43" s="7"/>
      <c r="Q43" s="249"/>
      <c r="R43" s="46" t="s">
        <v>49</v>
      </c>
    </row>
    <row r="44" spans="1:254" ht="15" customHeight="1" x14ac:dyDescent="0.25">
      <c r="A44" s="42" t="s">
        <v>415</v>
      </c>
      <c r="B44" s="7"/>
      <c r="C44" s="43">
        <v>0.5</v>
      </c>
      <c r="D44" s="7"/>
      <c r="E44" s="85"/>
      <c r="F44" s="86"/>
      <c r="G44" s="87"/>
      <c r="H44" s="179"/>
      <c r="I44" s="182"/>
      <c r="K44" s="44"/>
      <c r="L44" s="247">
        <v>0.5</v>
      </c>
      <c r="M44" s="247"/>
      <c r="N44" s="8"/>
      <c r="O44" s="304">
        <v>138</v>
      </c>
      <c r="P44" s="7"/>
      <c r="Q44" s="249"/>
      <c r="R44" s="46" t="s">
        <v>49</v>
      </c>
    </row>
    <row r="45" spans="1:254" ht="15" customHeight="1" x14ac:dyDescent="0.25">
      <c r="A45" s="42" t="s">
        <v>416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247">
        <v>0.5</v>
      </c>
      <c r="M45" s="247"/>
      <c r="N45" s="8"/>
      <c r="O45" s="304">
        <v>139</v>
      </c>
      <c r="P45" s="7"/>
      <c r="Q45" s="249"/>
      <c r="R45" s="46" t="s">
        <v>49</v>
      </c>
    </row>
    <row r="46" spans="1:254" ht="15" customHeight="1" x14ac:dyDescent="0.25">
      <c r="A46" s="42" t="s">
        <v>414</v>
      </c>
      <c r="B46" s="7"/>
      <c r="C46" s="43">
        <v>0.5</v>
      </c>
      <c r="D46" s="7"/>
      <c r="E46" s="85"/>
      <c r="F46" s="86"/>
      <c r="G46" s="87"/>
      <c r="H46" s="179"/>
      <c r="I46" s="182"/>
      <c r="K46" s="44"/>
      <c r="L46" s="247">
        <v>0.5</v>
      </c>
      <c r="M46" s="247"/>
      <c r="N46" s="8"/>
      <c r="O46" s="304">
        <v>140</v>
      </c>
      <c r="P46" s="7"/>
      <c r="Q46" s="249"/>
      <c r="R46" s="46" t="s">
        <v>49</v>
      </c>
    </row>
    <row r="47" spans="1:254" ht="15" customHeight="1" x14ac:dyDescent="0.25">
      <c r="A47" s="42" t="s">
        <v>417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247">
        <v>0.5</v>
      </c>
      <c r="M47" s="247"/>
      <c r="N47" s="8"/>
      <c r="O47" s="304">
        <v>141</v>
      </c>
      <c r="P47" s="7"/>
      <c r="Q47" s="249"/>
      <c r="R47" s="46" t="s">
        <v>49</v>
      </c>
    </row>
    <row r="48" spans="1:254" ht="15" customHeight="1" x14ac:dyDescent="0.25">
      <c r="A48" s="42" t="s">
        <v>418</v>
      </c>
      <c r="B48" s="7"/>
      <c r="C48" s="43">
        <v>0.5</v>
      </c>
      <c r="D48" s="7"/>
      <c r="E48" s="85"/>
      <c r="F48" s="86"/>
      <c r="G48" s="87"/>
      <c r="H48" s="179"/>
      <c r="I48" s="182"/>
      <c r="K48" s="44"/>
      <c r="L48" s="247">
        <v>0.5</v>
      </c>
      <c r="M48" s="247"/>
      <c r="N48" s="8"/>
      <c r="O48" s="304">
        <v>142</v>
      </c>
      <c r="P48" s="7"/>
      <c r="Q48" s="249"/>
      <c r="R48" s="46" t="s">
        <v>49</v>
      </c>
    </row>
    <row r="49" spans="1:18" ht="15" customHeight="1" x14ac:dyDescent="0.25">
      <c r="A49" s="42" t="s">
        <v>419</v>
      </c>
      <c r="B49" s="7"/>
      <c r="C49" s="43">
        <v>0.5</v>
      </c>
      <c r="D49" s="7"/>
      <c r="E49" s="85"/>
      <c r="F49" s="86"/>
      <c r="G49" s="87"/>
      <c r="H49" s="179"/>
      <c r="I49" s="182"/>
      <c r="K49" s="44"/>
      <c r="L49" s="247">
        <v>0.5</v>
      </c>
      <c r="M49" s="247"/>
      <c r="N49" s="8"/>
      <c r="O49" s="304">
        <v>143</v>
      </c>
      <c r="P49" s="7"/>
      <c r="Q49" s="249"/>
      <c r="R49" s="46" t="s">
        <v>49</v>
      </c>
    </row>
    <row r="50" spans="1:18" ht="15" customHeight="1" x14ac:dyDescent="0.25">
      <c r="A50" s="42" t="s">
        <v>420</v>
      </c>
      <c r="B50" s="7"/>
      <c r="C50" s="43">
        <v>0.5</v>
      </c>
      <c r="D50" s="7"/>
      <c r="E50" s="85"/>
      <c r="F50" s="86"/>
      <c r="G50" s="87"/>
      <c r="H50" s="179"/>
      <c r="I50" s="182"/>
      <c r="K50" s="44"/>
      <c r="L50" s="247">
        <v>0.5</v>
      </c>
      <c r="M50" s="247"/>
      <c r="N50" s="8"/>
      <c r="O50" s="304">
        <v>144</v>
      </c>
      <c r="P50" s="7"/>
      <c r="Q50" s="249"/>
      <c r="R50" s="46" t="s">
        <v>49</v>
      </c>
    </row>
    <row r="51" spans="1:18" ht="15" customHeight="1" x14ac:dyDescent="0.25">
      <c r="A51" s="42" t="s">
        <v>421</v>
      </c>
      <c r="B51" s="7"/>
      <c r="C51" s="43">
        <v>0.5</v>
      </c>
      <c r="D51" s="7"/>
      <c r="E51" s="85"/>
      <c r="F51" s="86"/>
      <c r="G51" s="87"/>
      <c r="H51" s="179"/>
      <c r="I51" s="182"/>
      <c r="K51" s="44"/>
      <c r="L51" s="247">
        <v>0.5</v>
      </c>
      <c r="M51" s="247"/>
      <c r="N51" s="8"/>
      <c r="O51" s="304">
        <v>145</v>
      </c>
      <c r="P51" s="7"/>
      <c r="Q51" s="249"/>
      <c r="R51" s="46" t="s">
        <v>49</v>
      </c>
    </row>
    <row r="52" spans="1:18" ht="15" customHeight="1" x14ac:dyDescent="0.25">
      <c r="A52" s="42" t="s">
        <v>422</v>
      </c>
      <c r="B52" s="7"/>
      <c r="C52" s="43">
        <v>0.5</v>
      </c>
      <c r="D52" s="7"/>
      <c r="E52" s="85"/>
      <c r="F52" s="86"/>
      <c r="G52" s="87"/>
      <c r="H52" s="179"/>
      <c r="I52" s="182"/>
      <c r="K52" s="44"/>
      <c r="L52" s="247">
        <v>0.5</v>
      </c>
      <c r="M52" s="247"/>
      <c r="N52" s="8"/>
      <c r="O52" s="304">
        <v>146</v>
      </c>
      <c r="P52" s="7"/>
      <c r="Q52" s="249"/>
      <c r="R52" s="46" t="s">
        <v>49</v>
      </c>
    </row>
    <row r="53" spans="1:18" ht="15" customHeight="1" x14ac:dyDescent="0.25">
      <c r="A53" s="42" t="s">
        <v>423</v>
      </c>
      <c r="B53" s="7"/>
      <c r="C53" s="43">
        <v>1</v>
      </c>
      <c r="D53" s="7"/>
      <c r="E53" s="85"/>
      <c r="F53" s="86"/>
      <c r="G53" s="87"/>
      <c r="H53" s="179"/>
      <c r="I53" s="182"/>
      <c r="K53" s="44"/>
      <c r="L53" s="247">
        <v>1</v>
      </c>
      <c r="M53" s="247"/>
      <c r="N53" s="8"/>
      <c r="O53" s="304">
        <v>147</v>
      </c>
      <c r="P53" s="7"/>
      <c r="Q53" s="249"/>
      <c r="R53" s="46" t="s">
        <v>49</v>
      </c>
    </row>
    <row r="54" spans="1:18" ht="15" customHeight="1" x14ac:dyDescent="0.25">
      <c r="A54" s="42" t="s">
        <v>424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287">
        <v>1</v>
      </c>
      <c r="M54" s="287"/>
      <c r="N54" s="8"/>
      <c r="O54" s="304">
        <v>148</v>
      </c>
      <c r="P54" s="7"/>
      <c r="Q54" s="23"/>
      <c r="R54" s="46" t="s">
        <v>73</v>
      </c>
    </row>
    <row r="55" spans="1:18" ht="15" customHeight="1" x14ac:dyDescent="0.25">
      <c r="A55" s="42" t="s">
        <v>430</v>
      </c>
      <c r="B55" s="7"/>
      <c r="C55" s="43">
        <v>1.75</v>
      </c>
      <c r="D55" s="7"/>
      <c r="E55" s="91"/>
      <c r="F55" s="86"/>
      <c r="G55" s="87"/>
      <c r="H55" s="199"/>
      <c r="I55" s="182"/>
      <c r="K55" s="44"/>
      <c r="L55" s="287">
        <v>1.75</v>
      </c>
      <c r="M55" s="287"/>
      <c r="N55" s="12"/>
      <c r="O55" s="304">
        <v>152</v>
      </c>
      <c r="P55" s="7"/>
      <c r="Q55" s="23"/>
      <c r="R55" s="46" t="s">
        <v>73</v>
      </c>
    </row>
    <row r="56" spans="1:18" ht="15" customHeight="1" x14ac:dyDescent="0.25">
      <c r="A56" s="42" t="s">
        <v>438</v>
      </c>
      <c r="B56" s="7"/>
      <c r="C56" s="43">
        <v>2.5</v>
      </c>
      <c r="D56" s="7"/>
      <c r="E56" s="85"/>
      <c r="F56" s="86"/>
      <c r="G56" s="87"/>
      <c r="H56" s="179"/>
      <c r="I56" s="182"/>
      <c r="K56" s="44"/>
      <c r="L56" s="287">
        <v>2.5</v>
      </c>
      <c r="M56" s="287"/>
      <c r="N56" s="8"/>
      <c r="O56" s="304">
        <v>156</v>
      </c>
      <c r="P56" s="7"/>
      <c r="Q56" s="23"/>
      <c r="R56" s="46" t="s">
        <v>73</v>
      </c>
    </row>
    <row r="57" spans="1:18" ht="15" customHeight="1" x14ac:dyDescent="0.25">
      <c r="A57" s="24" t="s">
        <v>5</v>
      </c>
      <c r="C57" s="43">
        <f>SUM(C5:C56)</f>
        <v>70.5</v>
      </c>
      <c r="E57" s="36">
        <f>SUM(E6:E56)</f>
        <v>0</v>
      </c>
      <c r="F57" s="86">
        <f>SUM(F6:F56)</f>
        <v>0</v>
      </c>
      <c r="G57" s="87">
        <f t="shared" ref="G57:I57" si="0">SUM(G6:G56)</f>
        <v>0</v>
      </c>
      <c r="H57" s="179">
        <f t="shared" si="0"/>
        <v>0</v>
      </c>
      <c r="I57" s="182">
        <f t="shared" si="0"/>
        <v>0</v>
      </c>
      <c r="K57" s="287">
        <f>SUM(K5:K56)</f>
        <v>3.5</v>
      </c>
      <c r="L57" s="247">
        <f>SUM(L5:L56)</f>
        <v>67</v>
      </c>
      <c r="M57" s="287">
        <f>SUM(M8:M56)</f>
        <v>0</v>
      </c>
    </row>
    <row r="62" spans="1:18" s="1" customFormat="1" ht="15" customHeight="1" x14ac:dyDescent="0.25">
      <c r="A62" s="435" t="s">
        <v>591</v>
      </c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</row>
    <row r="64" spans="1:18" ht="15" customHeight="1" x14ac:dyDescent="0.25">
      <c r="A64" s="13"/>
      <c r="C64" s="329" t="s">
        <v>0</v>
      </c>
      <c r="D64" s="3"/>
      <c r="E64" s="326" t="s">
        <v>1</v>
      </c>
      <c r="F64" s="326"/>
      <c r="G64" s="326"/>
      <c r="H64" s="326"/>
      <c r="I64" s="326"/>
      <c r="J64" s="4"/>
      <c r="K64" s="326" t="s">
        <v>2</v>
      </c>
      <c r="L64" s="326"/>
      <c r="M64" s="326"/>
      <c r="N64" s="5"/>
      <c r="R64" s="28"/>
    </row>
    <row r="65" spans="1:18" ht="15" customHeight="1" x14ac:dyDescent="0.25">
      <c r="A65" s="15"/>
      <c r="C65" s="332"/>
      <c r="D65" s="3"/>
      <c r="E65" s="33">
        <v>3</v>
      </c>
      <c r="F65" s="34">
        <v>4</v>
      </c>
      <c r="G65" s="35">
        <v>5</v>
      </c>
      <c r="H65" s="178">
        <v>6</v>
      </c>
      <c r="I65" s="181">
        <v>7</v>
      </c>
      <c r="J65" s="4"/>
      <c r="K65" s="248" t="s">
        <v>3</v>
      </c>
      <c r="L65" s="248" t="s">
        <v>4</v>
      </c>
      <c r="M65" s="248" t="s">
        <v>52</v>
      </c>
      <c r="N65" s="5"/>
      <c r="R65" s="29"/>
    </row>
    <row r="66" spans="1:18" ht="15" customHeight="1" x14ac:dyDescent="0.25">
      <c r="A66" s="16" t="s">
        <v>6</v>
      </c>
      <c r="C66" s="48">
        <f>C57</f>
        <v>70.5</v>
      </c>
      <c r="E66" s="57">
        <f>E57</f>
        <v>0</v>
      </c>
      <c r="F66" s="58">
        <f>F57</f>
        <v>0</v>
      </c>
      <c r="G66" s="59">
        <f>G57</f>
        <v>0</v>
      </c>
      <c r="H66" s="250">
        <f>H57</f>
        <v>0</v>
      </c>
      <c r="I66" s="184">
        <f>I57</f>
        <v>0</v>
      </c>
      <c r="K66" s="248">
        <f>K57</f>
        <v>3.5</v>
      </c>
      <c r="L66" s="248">
        <f>L57</f>
        <v>67</v>
      </c>
      <c r="M66" s="248">
        <f>M57</f>
        <v>0</v>
      </c>
      <c r="N66" s="5"/>
      <c r="R66" s="30"/>
    </row>
    <row r="68" spans="1:18" ht="15" customHeight="1" x14ac:dyDescent="0.25">
      <c r="A68" s="293" t="s">
        <v>7</v>
      </c>
      <c r="E68" s="436" t="s">
        <v>19</v>
      </c>
      <c r="F68" s="437"/>
      <c r="G68" s="437"/>
      <c r="H68" s="437"/>
      <c r="I68" s="438"/>
    </row>
    <row r="69" spans="1:18" ht="15" customHeight="1" x14ac:dyDescent="0.25">
      <c r="A69" s="23" t="s">
        <v>835</v>
      </c>
      <c r="E69" s="325">
        <f>C5</f>
        <v>3</v>
      </c>
      <c r="F69" s="325"/>
      <c r="G69" s="325"/>
      <c r="H69" s="325"/>
      <c r="I69" s="325"/>
    </row>
    <row r="70" spans="1:18" ht="15" customHeight="1" x14ac:dyDescent="0.25">
      <c r="A70" s="23" t="s">
        <v>596</v>
      </c>
      <c r="E70" s="325">
        <f>SUM(C7:C12)</f>
        <v>5.5</v>
      </c>
      <c r="F70" s="325"/>
      <c r="G70" s="325"/>
      <c r="H70" s="325"/>
      <c r="I70" s="325"/>
    </row>
    <row r="71" spans="1:18" ht="15" customHeight="1" x14ac:dyDescent="0.25">
      <c r="A71" s="23" t="s">
        <v>592</v>
      </c>
      <c r="E71" s="325">
        <f>SUM(C14:C25)</f>
        <v>24.75</v>
      </c>
      <c r="F71" s="325"/>
      <c r="G71" s="325"/>
      <c r="H71" s="325"/>
      <c r="I71" s="325"/>
    </row>
    <row r="72" spans="1:18" ht="15" customHeight="1" x14ac:dyDescent="0.25">
      <c r="A72" s="23" t="s">
        <v>595</v>
      </c>
      <c r="E72" s="325">
        <f>SUM(C27:C31)</f>
        <v>10.5</v>
      </c>
      <c r="F72" s="325"/>
      <c r="G72" s="325"/>
      <c r="H72" s="325"/>
      <c r="I72" s="325"/>
    </row>
    <row r="73" spans="1:18" ht="15" customHeight="1" x14ac:dyDescent="0.25">
      <c r="A73" s="23" t="s">
        <v>594</v>
      </c>
      <c r="E73" s="325">
        <f>SUM(C33:C39)</f>
        <v>14.5</v>
      </c>
      <c r="F73" s="325"/>
      <c r="G73" s="325"/>
      <c r="H73" s="325"/>
      <c r="I73" s="325"/>
    </row>
    <row r="74" spans="1:18" ht="15" customHeight="1" x14ac:dyDescent="0.25">
      <c r="A74" s="23" t="s">
        <v>593</v>
      </c>
      <c r="E74" s="325">
        <f>SUM(C41:C56)</f>
        <v>12.25</v>
      </c>
      <c r="F74" s="325"/>
      <c r="G74" s="325"/>
      <c r="H74" s="325"/>
      <c r="I74" s="325"/>
    </row>
    <row r="75" spans="1:18" ht="15" customHeight="1" x14ac:dyDescent="0.25">
      <c r="A75" s="60" t="s">
        <v>6</v>
      </c>
      <c r="E75" s="326">
        <f>SUM(E69:G74)</f>
        <v>70.5</v>
      </c>
      <c r="F75" s="326"/>
      <c r="G75" s="326"/>
      <c r="H75" s="326"/>
      <c r="I75" s="326"/>
    </row>
    <row r="76" spans="1:18" ht="15" customHeight="1" x14ac:dyDescent="0.25">
      <c r="C76" s="6"/>
      <c r="E76" s="6"/>
      <c r="F76" s="6"/>
      <c r="G76" s="6"/>
      <c r="H76" s="6"/>
      <c r="I76" s="6"/>
    </row>
  </sheetData>
  <mergeCells count="20">
    <mergeCell ref="A1:R1"/>
    <mergeCell ref="E70:I70"/>
    <mergeCell ref="A3:A4"/>
    <mergeCell ref="C3:C4"/>
    <mergeCell ref="E3:I3"/>
    <mergeCell ref="K3:M3"/>
    <mergeCell ref="A62:R62"/>
    <mergeCell ref="C64:C65"/>
    <mergeCell ref="E64:I64"/>
    <mergeCell ref="K64:M64"/>
    <mergeCell ref="E68:I68"/>
    <mergeCell ref="O3:O4"/>
    <mergeCell ref="Q3:Q4"/>
    <mergeCell ref="R3:R4"/>
    <mergeCell ref="E69:I69"/>
    <mergeCell ref="E71:I71"/>
    <mergeCell ref="E73:I73"/>
    <mergeCell ref="E75:I75"/>
    <mergeCell ref="E74:I74"/>
    <mergeCell ref="E72:I7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7">
    <tabColor rgb="FF00B0F0"/>
    <pageSetUpPr fitToPage="1"/>
  </sheetPr>
  <dimension ref="A1:BZ120"/>
  <sheetViews>
    <sheetView zoomScaleNormal="100" zoomScaleSheetLayoutView="100" workbookViewId="0">
      <selection activeCell="O6" sqref="O6:O20"/>
    </sheetView>
  </sheetViews>
  <sheetFormatPr defaultRowHeight="15" customHeight="1" x14ac:dyDescent="0.25"/>
  <cols>
    <col min="1" max="1" width="57.7265625" customWidth="1"/>
    <col min="2" max="2" width="0.81640625" customWidth="1"/>
    <col min="4" max="4" width="0.81640625" customWidth="1"/>
    <col min="10" max="10" width="0.81640625" customWidth="1"/>
    <col min="14" max="14" width="0.81640625" customWidth="1"/>
    <col min="15" max="15" width="4.54296875" customWidth="1"/>
  </cols>
  <sheetData>
    <row r="1" spans="1:15" ht="27" customHeight="1" x14ac:dyDescent="0.25">
      <c r="A1" s="334" t="s">
        <v>313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12.5" x14ac:dyDescent="0.25"/>
    <row r="3" spans="1:15" ht="12.5" x14ac:dyDescent="0.25">
      <c r="A3" s="188"/>
    </row>
    <row r="4" spans="1:15" ht="12.75" customHeight="1" x14ac:dyDescent="0.25">
      <c r="A4" s="337" t="s">
        <v>12</v>
      </c>
      <c r="B4" s="3"/>
      <c r="C4" s="329" t="s">
        <v>0</v>
      </c>
      <c r="D4" s="3"/>
      <c r="E4" s="326" t="s">
        <v>1</v>
      </c>
      <c r="F4" s="326"/>
      <c r="G4" s="326"/>
      <c r="H4" s="326"/>
      <c r="I4" s="326"/>
      <c r="J4" s="3"/>
      <c r="K4" s="326" t="s">
        <v>2</v>
      </c>
      <c r="L4" s="326"/>
      <c r="M4" s="326"/>
      <c r="N4" s="3"/>
      <c r="O4" s="336" t="s">
        <v>8</v>
      </c>
    </row>
    <row r="5" spans="1:15" ht="12.5" x14ac:dyDescent="0.25">
      <c r="A5" s="338"/>
      <c r="B5" s="3"/>
      <c r="C5" s="329"/>
      <c r="D5" s="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3"/>
      <c r="K5" s="32" t="s">
        <v>3</v>
      </c>
      <c r="L5" s="32" t="s">
        <v>4</v>
      </c>
      <c r="M5" s="32" t="s">
        <v>51</v>
      </c>
      <c r="N5" s="3"/>
      <c r="O5" s="336"/>
    </row>
    <row r="6" spans="1:15" s="6" customFormat="1" ht="15" customHeight="1" x14ac:dyDescent="0.25">
      <c r="A6" s="48" t="s">
        <v>104</v>
      </c>
      <c r="C6" s="43"/>
      <c r="E6" s="85"/>
      <c r="F6" s="86"/>
      <c r="G6" s="87"/>
      <c r="H6" s="179"/>
      <c r="I6" s="182"/>
      <c r="K6" s="39"/>
      <c r="L6" s="39"/>
      <c r="M6" s="39"/>
      <c r="N6" s="8"/>
      <c r="O6" s="304">
        <v>2</v>
      </c>
    </row>
    <row r="7" spans="1:15" s="6" customFormat="1" ht="15" customHeight="1" x14ac:dyDescent="0.25">
      <c r="A7" s="106" t="s">
        <v>110</v>
      </c>
      <c r="B7" s="7"/>
      <c r="C7" s="43">
        <v>1</v>
      </c>
      <c r="D7" s="7"/>
      <c r="E7" s="85"/>
      <c r="F7" s="86"/>
      <c r="G7" s="87"/>
      <c r="H7" s="179"/>
      <c r="I7" s="182"/>
      <c r="K7" s="44">
        <v>1</v>
      </c>
      <c r="L7" s="39"/>
      <c r="M7" s="39"/>
      <c r="N7" s="8"/>
      <c r="O7" s="304">
        <v>4</v>
      </c>
    </row>
    <row r="8" spans="1:15" s="6" customFormat="1" ht="15" customHeight="1" x14ac:dyDescent="0.25">
      <c r="A8" s="106" t="s">
        <v>111</v>
      </c>
      <c r="B8" s="7"/>
      <c r="C8" s="43">
        <v>1.5</v>
      </c>
      <c r="D8" s="7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6</v>
      </c>
    </row>
    <row r="9" spans="1:15" s="6" customFormat="1" ht="15" customHeight="1" x14ac:dyDescent="0.25">
      <c r="A9" s="106" t="s">
        <v>112</v>
      </c>
      <c r="B9" s="7"/>
      <c r="C9" s="43">
        <v>1.5</v>
      </c>
      <c r="D9" s="7"/>
      <c r="E9" s="85"/>
      <c r="F9" s="86"/>
      <c r="G9" s="87"/>
      <c r="H9" s="179"/>
      <c r="I9" s="182"/>
      <c r="K9" s="44">
        <v>1.5</v>
      </c>
      <c r="L9" s="39"/>
      <c r="M9" s="39"/>
      <c r="N9" s="8"/>
      <c r="O9" s="304">
        <v>18</v>
      </c>
    </row>
    <row r="10" spans="1:15" s="6" customFormat="1" ht="15" customHeight="1" x14ac:dyDescent="0.25">
      <c r="A10" s="106" t="s">
        <v>113</v>
      </c>
      <c r="B10" s="7"/>
      <c r="C10" s="43">
        <v>0.25</v>
      </c>
      <c r="D10" s="7"/>
      <c r="E10" s="85"/>
      <c r="F10" s="86"/>
      <c r="G10" s="87"/>
      <c r="H10" s="179"/>
      <c r="I10" s="182"/>
      <c r="K10" s="44">
        <v>0.25</v>
      </c>
      <c r="L10" s="39"/>
      <c r="M10" s="39"/>
      <c r="N10" s="8"/>
      <c r="O10" s="304">
        <v>20</v>
      </c>
    </row>
    <row r="11" spans="1:15" s="6" customFormat="1" ht="15" customHeight="1" x14ac:dyDescent="0.25">
      <c r="A11" s="106" t="s">
        <v>114</v>
      </c>
      <c r="B11" s="7"/>
      <c r="C11" s="43">
        <v>0.25</v>
      </c>
      <c r="D11" s="7"/>
      <c r="E11" s="85"/>
      <c r="F11" s="86"/>
      <c r="G11" s="87"/>
      <c r="H11" s="179"/>
      <c r="I11" s="182"/>
      <c r="K11" s="44">
        <v>0.25</v>
      </c>
      <c r="L11" s="39"/>
      <c r="M11" s="39"/>
      <c r="N11" s="8"/>
      <c r="O11" s="304">
        <v>20</v>
      </c>
    </row>
    <row r="12" spans="1:15" s="6" customFormat="1" ht="15" customHeight="1" x14ac:dyDescent="0.25">
      <c r="A12" s="23" t="s">
        <v>119</v>
      </c>
      <c r="B12" s="7"/>
      <c r="C12" s="43">
        <v>0.5</v>
      </c>
      <c r="D12" s="7"/>
      <c r="E12" s="85"/>
      <c r="F12" s="86"/>
      <c r="G12" s="87"/>
      <c r="H12" s="179"/>
      <c r="I12" s="182"/>
      <c r="L12" s="39"/>
      <c r="M12" s="44">
        <v>0.5</v>
      </c>
      <c r="N12" s="8"/>
      <c r="O12" s="304"/>
    </row>
    <row r="13" spans="1:15" s="6" customFormat="1" ht="15" customHeight="1" x14ac:dyDescent="0.25">
      <c r="A13" s="48" t="s">
        <v>105</v>
      </c>
      <c r="B13" s="7"/>
      <c r="C13" s="43"/>
      <c r="D13" s="7"/>
      <c r="E13" s="85"/>
      <c r="F13" s="86"/>
      <c r="G13" s="87"/>
      <c r="H13" s="179"/>
      <c r="I13" s="182"/>
      <c r="K13" s="44"/>
      <c r="L13" s="39"/>
      <c r="M13" s="39"/>
      <c r="N13" s="8"/>
      <c r="O13" s="304">
        <v>23</v>
      </c>
    </row>
    <row r="14" spans="1:15" s="6" customFormat="1" ht="15" customHeight="1" x14ac:dyDescent="0.25">
      <c r="A14" s="106" t="s">
        <v>115</v>
      </c>
      <c r="B14" s="7"/>
      <c r="C14" s="43">
        <v>1.5</v>
      </c>
      <c r="D14" s="7"/>
      <c r="E14" s="85"/>
      <c r="F14" s="86"/>
      <c r="G14" s="87"/>
      <c r="H14" s="179"/>
      <c r="I14" s="182"/>
      <c r="K14" s="44">
        <v>1.5</v>
      </c>
      <c r="L14" s="39"/>
      <c r="M14" s="39"/>
      <c r="N14" s="8"/>
      <c r="O14" s="304">
        <v>23</v>
      </c>
    </row>
    <row r="15" spans="1:15" s="6" customFormat="1" ht="15" customHeight="1" x14ac:dyDescent="0.25">
      <c r="A15" s="106" t="s">
        <v>116</v>
      </c>
      <c r="B15" s="7"/>
      <c r="C15" s="43">
        <v>1.5</v>
      </c>
      <c r="D15" s="7"/>
      <c r="E15" s="85"/>
      <c r="F15" s="86"/>
      <c r="G15" s="87"/>
      <c r="H15" s="179"/>
      <c r="I15" s="182"/>
      <c r="K15" s="44">
        <v>1.5</v>
      </c>
      <c r="L15" s="39"/>
      <c r="M15" s="39"/>
      <c r="N15" s="8"/>
      <c r="O15" s="304">
        <v>37</v>
      </c>
    </row>
    <row r="16" spans="1:15" s="6" customFormat="1" ht="15" customHeight="1" x14ac:dyDescent="0.25">
      <c r="A16" s="47" t="s">
        <v>118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4">
        <v>41</v>
      </c>
    </row>
    <row r="17" spans="1:78" s="6" customFormat="1" ht="15" customHeight="1" x14ac:dyDescent="0.25">
      <c r="A17" s="106" t="s">
        <v>117</v>
      </c>
      <c r="B17" s="7"/>
      <c r="C17" s="43">
        <v>1</v>
      </c>
      <c r="D17" s="7"/>
      <c r="E17" s="85"/>
      <c r="F17" s="86"/>
      <c r="G17" s="87"/>
      <c r="H17" s="179"/>
      <c r="I17" s="182"/>
      <c r="K17" s="44">
        <v>1</v>
      </c>
      <c r="L17" s="39"/>
      <c r="M17" s="39"/>
      <c r="N17" s="8"/>
      <c r="O17" s="304">
        <v>43</v>
      </c>
    </row>
    <row r="18" spans="1:78" s="6" customFormat="1" ht="15" customHeight="1" x14ac:dyDescent="0.25">
      <c r="A18" s="42" t="s">
        <v>318</v>
      </c>
      <c r="B18" s="7"/>
      <c r="C18" s="43">
        <v>0.5</v>
      </c>
      <c r="D18" s="7"/>
      <c r="E18" s="85"/>
      <c r="F18" s="86"/>
      <c r="G18" s="87"/>
      <c r="H18" s="179"/>
      <c r="I18" s="182"/>
      <c r="K18" s="44">
        <v>0.5</v>
      </c>
      <c r="L18" s="39"/>
      <c r="M18" s="39"/>
      <c r="N18" s="8"/>
      <c r="O18" s="304">
        <v>47</v>
      </c>
    </row>
    <row r="19" spans="1:78" s="6" customFormat="1" ht="15" customHeight="1" x14ac:dyDescent="0.25">
      <c r="A19" s="42" t="s">
        <v>119</v>
      </c>
      <c r="B19" s="7"/>
      <c r="C19" s="43">
        <v>1</v>
      </c>
      <c r="D19" s="7"/>
      <c r="E19" s="85"/>
      <c r="F19" s="86"/>
      <c r="G19" s="87"/>
      <c r="H19" s="179"/>
      <c r="I19" s="182"/>
      <c r="K19" s="44"/>
      <c r="L19" s="39"/>
      <c r="M19" s="39">
        <v>1</v>
      </c>
      <c r="N19" s="8"/>
      <c r="O19" s="304">
        <v>45</v>
      </c>
    </row>
    <row r="20" spans="1:78" s="6" customFormat="1" ht="15" customHeight="1" x14ac:dyDescent="0.25">
      <c r="A20" s="24" t="s">
        <v>5</v>
      </c>
      <c r="C20" s="43">
        <f>SUM(C6:C19)</f>
        <v>11.5</v>
      </c>
      <c r="E20" s="36">
        <f>SUM(E6:E19)</f>
        <v>0</v>
      </c>
      <c r="F20" s="37">
        <f>SUM(F6:F19)</f>
        <v>0</v>
      </c>
      <c r="G20" s="38">
        <f>SUM(G6:G19)</f>
        <v>0</v>
      </c>
      <c r="H20" s="186">
        <f>SUM(H6:H19)</f>
        <v>0</v>
      </c>
      <c r="I20" s="187">
        <f>SUM(I6:I19)</f>
        <v>0</v>
      </c>
      <c r="K20" s="39">
        <f>SUM(K6:K19)</f>
        <v>10</v>
      </c>
      <c r="L20" s="39">
        <f>SUM(L6:L19)</f>
        <v>0</v>
      </c>
      <c r="M20" s="39">
        <f>SUM(M6:M19)</f>
        <v>1.5</v>
      </c>
      <c r="N20" s="8"/>
      <c r="O20" s="80"/>
    </row>
    <row r="21" spans="1:78" s="6" customFormat="1" ht="15" customHeight="1" x14ac:dyDescent="0.25">
      <c r="C21" s="20"/>
      <c r="E21" s="20"/>
      <c r="F21" s="20"/>
      <c r="G21" s="20"/>
      <c r="H21" s="20"/>
      <c r="I21" s="20"/>
      <c r="K21" s="20"/>
      <c r="L21" s="20"/>
      <c r="M21" s="20"/>
      <c r="N21" s="11"/>
      <c r="O21" s="17"/>
    </row>
    <row r="22" spans="1:78" s="6" customFormat="1" ht="15" customHeight="1" x14ac:dyDescent="0.25">
      <c r="C22" s="20"/>
      <c r="E22" s="20"/>
      <c r="F22" s="20"/>
      <c r="G22" s="20"/>
      <c r="H22" s="20"/>
      <c r="I22" s="20"/>
      <c r="K22" s="20"/>
      <c r="L22" s="20"/>
      <c r="M22" s="20"/>
      <c r="N22" s="11"/>
      <c r="O22" s="17"/>
    </row>
    <row r="23" spans="1:78" ht="12.5" x14ac:dyDescent="0.25"/>
    <row r="24" spans="1:78" ht="12.5" x14ac:dyDescent="0.25"/>
    <row r="25" spans="1:78" ht="12.5" x14ac:dyDescent="0.25"/>
    <row r="26" spans="1:78" s="98" customFormat="1" ht="12.5" x14ac:dyDescent="0.25">
      <c r="A26" s="339" t="s">
        <v>314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1:78" s="98" customFormat="1" ht="12.5" x14ac:dyDescent="0.25">
      <c r="A27" s="2"/>
      <c r="B27" s="2"/>
      <c r="C27" s="18"/>
      <c r="D27" s="2"/>
      <c r="E27" s="18"/>
      <c r="F27" s="18"/>
      <c r="G27" s="18"/>
      <c r="H27" s="18"/>
      <c r="I27" s="18"/>
      <c r="J27" s="2"/>
      <c r="K27" s="18"/>
      <c r="L27" s="18"/>
      <c r="M27" s="18"/>
      <c r="N27" s="2"/>
      <c r="O27" s="1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s="98" customFormat="1" ht="12.5" x14ac:dyDescent="0.25">
      <c r="A28" s="2"/>
      <c r="B28" s="2"/>
      <c r="C28" s="18"/>
      <c r="D28" s="2"/>
      <c r="E28" s="18"/>
      <c r="F28" s="18"/>
      <c r="G28" s="18"/>
      <c r="H28" s="18"/>
      <c r="I28" s="18"/>
      <c r="J28" s="2"/>
      <c r="K28" s="18"/>
      <c r="L28" s="18"/>
      <c r="M28" s="18"/>
      <c r="N28" s="2"/>
      <c r="O28" s="1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s="6" customFormat="1" ht="15" customHeight="1" x14ac:dyDescent="0.25">
      <c r="A29" s="13"/>
      <c r="C29" s="329" t="s">
        <v>0</v>
      </c>
      <c r="D29" s="3"/>
      <c r="E29" s="326" t="s">
        <v>1</v>
      </c>
      <c r="F29" s="326"/>
      <c r="G29" s="326"/>
      <c r="H29" s="326"/>
      <c r="I29" s="326"/>
      <c r="J29" s="4"/>
      <c r="K29" s="326" t="s">
        <v>2</v>
      </c>
      <c r="L29" s="326"/>
      <c r="M29" s="326"/>
      <c r="N29" s="5"/>
      <c r="O29" s="21"/>
      <c r="S29" s="28"/>
    </row>
    <row r="30" spans="1:78" s="6" customFormat="1" ht="15" customHeight="1" x14ac:dyDescent="0.25">
      <c r="A30" s="15"/>
      <c r="C30" s="332"/>
      <c r="D30" s="3"/>
      <c r="E30" s="33">
        <v>3</v>
      </c>
      <c r="F30" s="34">
        <v>4</v>
      </c>
      <c r="G30" s="35">
        <v>5</v>
      </c>
      <c r="H30" s="178">
        <v>6</v>
      </c>
      <c r="I30" s="181">
        <v>7</v>
      </c>
      <c r="J30" s="4"/>
      <c r="K30" s="32" t="s">
        <v>3</v>
      </c>
      <c r="L30" s="32" t="s">
        <v>4</v>
      </c>
      <c r="M30" s="32" t="s">
        <v>52</v>
      </c>
      <c r="N30" s="5"/>
      <c r="O30" s="21"/>
      <c r="S30" s="29"/>
    </row>
    <row r="31" spans="1:78" s="6" customFormat="1" ht="15" customHeight="1" x14ac:dyDescent="0.25">
      <c r="A31" s="16" t="s">
        <v>6</v>
      </c>
      <c r="C31" s="48">
        <f>SUM(C20)</f>
        <v>11.5</v>
      </c>
      <c r="E31" s="57">
        <f>E20</f>
        <v>0</v>
      </c>
      <c r="F31" s="58">
        <f>F20</f>
        <v>0</v>
      </c>
      <c r="G31" s="59">
        <f>G20</f>
        <v>0</v>
      </c>
      <c r="H31" s="185">
        <f>H20</f>
        <v>0</v>
      </c>
      <c r="I31" s="184">
        <f>I20</f>
        <v>0</v>
      </c>
      <c r="K31" s="32">
        <f>SUM(K20)</f>
        <v>10</v>
      </c>
      <c r="L31" s="32">
        <f>L20</f>
        <v>0</v>
      </c>
      <c r="M31" s="32">
        <f>M20</f>
        <v>1.5</v>
      </c>
      <c r="N31" s="5"/>
      <c r="O31" s="21"/>
      <c r="S31" s="30"/>
    </row>
    <row r="32" spans="1:78" s="6" customFormat="1" ht="15" customHeight="1" x14ac:dyDescent="0.25">
      <c r="C32" s="20"/>
      <c r="E32" s="20"/>
      <c r="F32" s="20"/>
      <c r="G32" s="20"/>
      <c r="H32" s="20"/>
      <c r="I32" s="20"/>
      <c r="K32" s="20"/>
      <c r="L32" s="20"/>
      <c r="M32" s="20"/>
      <c r="N32" s="11"/>
      <c r="O32" s="21"/>
      <c r="S32" s="27"/>
    </row>
    <row r="33" spans="1:19" s="6" customFormat="1" ht="15" customHeight="1" x14ac:dyDescent="0.25">
      <c r="A33" s="165" t="s">
        <v>7</v>
      </c>
      <c r="C33" s="20"/>
      <c r="E33" s="335" t="s">
        <v>19</v>
      </c>
      <c r="F33" s="335"/>
      <c r="G33" s="335"/>
      <c r="H33" s="335"/>
      <c r="I33" s="335"/>
      <c r="J33" s="20"/>
      <c r="K33" s="20"/>
      <c r="L33" s="11"/>
      <c r="M33" s="21"/>
      <c r="Q33" s="27"/>
    </row>
    <row r="34" spans="1:19" s="6" customFormat="1" ht="15" customHeight="1" x14ac:dyDescent="0.25">
      <c r="A34" s="23" t="s">
        <v>315</v>
      </c>
      <c r="C34" s="20"/>
      <c r="E34" s="325">
        <f>C31</f>
        <v>11.5</v>
      </c>
      <c r="F34" s="325"/>
      <c r="G34" s="325"/>
      <c r="H34" s="325"/>
      <c r="I34" s="325"/>
      <c r="K34" s="20"/>
      <c r="L34" s="20"/>
      <c r="M34" s="20"/>
      <c r="N34" s="11"/>
      <c r="O34" s="21"/>
      <c r="S34" s="27"/>
    </row>
    <row r="35" spans="1:19" s="6" customFormat="1" ht="15" customHeight="1" x14ac:dyDescent="0.25">
      <c r="A35" s="60" t="s">
        <v>6</v>
      </c>
      <c r="C35" s="20"/>
      <c r="E35" s="326">
        <f>SUM(E34:G34)</f>
        <v>11.5</v>
      </c>
      <c r="F35" s="326"/>
      <c r="G35" s="326"/>
      <c r="H35" s="326"/>
      <c r="I35" s="326"/>
      <c r="K35" s="20"/>
      <c r="L35" s="20"/>
      <c r="M35" s="20"/>
      <c r="N35" s="11"/>
      <c r="O35" s="21"/>
      <c r="S35" s="27"/>
    </row>
    <row r="36" spans="1:19" s="6" customFormat="1" ht="15" customHeight="1" x14ac:dyDescent="0.25">
      <c r="K36" s="20"/>
      <c r="L36" s="20"/>
      <c r="M36" s="20"/>
      <c r="N36" s="11"/>
      <c r="O36" s="21"/>
      <c r="S36" s="27"/>
    </row>
    <row r="37" spans="1:19" ht="12.5" x14ac:dyDescent="0.25"/>
    <row r="38" spans="1:19" ht="12.5" x14ac:dyDescent="0.25"/>
    <row r="39" spans="1:19" ht="12.5" x14ac:dyDescent="0.25"/>
    <row r="40" spans="1:19" ht="12.5" x14ac:dyDescent="0.25"/>
    <row r="41" spans="1:19" ht="12.5" x14ac:dyDescent="0.25"/>
    <row r="42" spans="1:19" ht="12.5" x14ac:dyDescent="0.25"/>
    <row r="43" spans="1:19" ht="12.5" x14ac:dyDescent="0.25"/>
    <row r="44" spans="1:19" ht="12.5" x14ac:dyDescent="0.25"/>
    <row r="45" spans="1:19" ht="12.5" x14ac:dyDescent="0.25"/>
    <row r="46" spans="1:19" ht="12.5" x14ac:dyDescent="0.25"/>
    <row r="47" spans="1:19" ht="12.5" x14ac:dyDescent="0.25"/>
    <row r="48" spans="1:19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</sheetData>
  <mergeCells count="13">
    <mergeCell ref="C29:C30"/>
    <mergeCell ref="E35:I35"/>
    <mergeCell ref="E29:I29"/>
    <mergeCell ref="A1:O1"/>
    <mergeCell ref="K29:M29"/>
    <mergeCell ref="E4:I4"/>
    <mergeCell ref="E34:I34"/>
    <mergeCell ref="E33:I33"/>
    <mergeCell ref="O4:O5"/>
    <mergeCell ref="A4:A5"/>
    <mergeCell ref="C4:C5"/>
    <mergeCell ref="K4:M4"/>
    <mergeCell ref="A26:O26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5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8">
    <tabColor theme="5" tint="0.79998168889431442"/>
    <pageSetUpPr fitToPage="1"/>
  </sheetPr>
  <dimension ref="A1:BZ126"/>
  <sheetViews>
    <sheetView zoomScale="95" zoomScaleNormal="95" zoomScaleSheetLayoutView="100" workbookViewId="0">
      <selection activeCell="O6" sqref="O6:O24"/>
    </sheetView>
  </sheetViews>
  <sheetFormatPr defaultRowHeight="15" customHeight="1" x14ac:dyDescent="0.25"/>
  <cols>
    <col min="1" max="1" width="60" bestFit="1" customWidth="1"/>
    <col min="2" max="2" width="0.81640625" customWidth="1"/>
    <col min="4" max="4" width="0.81640625" customWidth="1"/>
    <col min="10" max="10" width="0.81640625" customWidth="1"/>
    <col min="14" max="14" width="0.81640625" customWidth="1"/>
    <col min="15" max="15" width="4.7265625" customWidth="1"/>
    <col min="16" max="17" width="0.81640625" customWidth="1"/>
  </cols>
  <sheetData>
    <row r="1" spans="1:18" ht="27" customHeight="1" x14ac:dyDescent="0.25">
      <c r="A1" s="345" t="s">
        <v>316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7"/>
    </row>
    <row r="2" spans="1:18" ht="12.5" x14ac:dyDescent="0.25"/>
    <row r="3" spans="1:18" ht="12.5" x14ac:dyDescent="0.25"/>
    <row r="4" spans="1:18" ht="12.75" customHeight="1" x14ac:dyDescent="0.25">
      <c r="A4" s="337" t="s">
        <v>12</v>
      </c>
      <c r="B4" s="13"/>
      <c r="C4" s="329" t="s">
        <v>0</v>
      </c>
      <c r="D4" s="13"/>
      <c r="E4" s="326" t="s">
        <v>1</v>
      </c>
      <c r="F4" s="326"/>
      <c r="G4" s="326"/>
      <c r="H4" s="326"/>
      <c r="I4" s="326"/>
      <c r="J4" s="13"/>
      <c r="K4" s="326" t="s">
        <v>2</v>
      </c>
      <c r="L4" s="326"/>
      <c r="M4" s="326"/>
      <c r="N4" s="13"/>
      <c r="O4" s="343" t="s">
        <v>8</v>
      </c>
      <c r="P4" s="13"/>
      <c r="Q4" s="13"/>
      <c r="R4" s="107"/>
    </row>
    <row r="5" spans="1:18" ht="12.5" x14ac:dyDescent="0.25">
      <c r="A5" s="338"/>
      <c r="B5" s="13"/>
      <c r="C5" s="329"/>
      <c r="D5" s="1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13"/>
      <c r="K5" s="32" t="s">
        <v>3</v>
      </c>
      <c r="L5" s="32" t="s">
        <v>4</v>
      </c>
      <c r="M5" s="32" t="s">
        <v>51</v>
      </c>
      <c r="N5" s="13"/>
      <c r="O5" s="344"/>
      <c r="P5" s="13"/>
      <c r="Q5" s="13"/>
      <c r="R5" s="107"/>
    </row>
    <row r="6" spans="1:18" ht="12.5" x14ac:dyDescent="0.25">
      <c r="A6" s="31" t="s">
        <v>38</v>
      </c>
      <c r="B6" s="13"/>
      <c r="C6" s="31"/>
      <c r="D6" s="13"/>
      <c r="E6" s="88"/>
      <c r="F6" s="89"/>
      <c r="G6" s="90"/>
      <c r="H6" s="189"/>
      <c r="I6" s="190"/>
      <c r="J6" s="52"/>
      <c r="K6" s="39"/>
      <c r="L6" s="39"/>
      <c r="M6" s="39"/>
      <c r="N6" s="5"/>
      <c r="O6" s="304">
        <v>3</v>
      </c>
      <c r="P6" s="5"/>
      <c r="Q6" s="15"/>
      <c r="R6" s="49"/>
    </row>
    <row r="7" spans="1:18" ht="12.5" x14ac:dyDescent="0.25">
      <c r="A7" s="106" t="s">
        <v>107</v>
      </c>
      <c r="B7" s="15"/>
      <c r="C7" s="43">
        <v>0.75</v>
      </c>
      <c r="D7" s="15"/>
      <c r="E7" s="85"/>
      <c r="F7" s="86"/>
      <c r="G7" s="87"/>
      <c r="H7" s="179"/>
      <c r="I7" s="182"/>
      <c r="J7" s="15"/>
      <c r="K7" s="44">
        <v>0.75</v>
      </c>
      <c r="L7" s="39"/>
      <c r="M7" s="39"/>
      <c r="N7" s="8"/>
      <c r="O7" s="304">
        <v>3</v>
      </c>
      <c r="P7" s="8"/>
      <c r="Q7" s="15"/>
      <c r="R7" s="49"/>
    </row>
    <row r="8" spans="1:18" ht="12.5" x14ac:dyDescent="0.25">
      <c r="A8" s="106" t="s">
        <v>108</v>
      </c>
      <c r="B8" s="49"/>
      <c r="C8" s="43">
        <v>3</v>
      </c>
      <c r="D8" s="49"/>
      <c r="E8" s="85"/>
      <c r="F8" s="86"/>
      <c r="G8" s="87"/>
      <c r="H8" s="179"/>
      <c r="I8" s="182"/>
      <c r="J8" s="15"/>
      <c r="K8" s="44">
        <v>3</v>
      </c>
      <c r="L8" s="39"/>
      <c r="M8" s="39"/>
      <c r="N8" s="56"/>
      <c r="O8" s="304">
        <v>7</v>
      </c>
      <c r="P8" s="56"/>
      <c r="Q8" s="56"/>
      <c r="R8" s="49"/>
    </row>
    <row r="9" spans="1:18" ht="12.5" x14ac:dyDescent="0.25">
      <c r="A9" s="42" t="s">
        <v>318</v>
      </c>
      <c r="B9" s="49"/>
      <c r="C9" s="43">
        <v>0.5</v>
      </c>
      <c r="D9" s="49"/>
      <c r="E9" s="85"/>
      <c r="F9" s="86"/>
      <c r="G9" s="87"/>
      <c r="H9" s="179"/>
      <c r="I9" s="182"/>
      <c r="J9" s="15"/>
      <c r="K9" s="44">
        <v>0.5</v>
      </c>
      <c r="L9" s="39"/>
      <c r="M9" s="39"/>
      <c r="N9" s="56"/>
      <c r="O9" s="310">
        <v>15</v>
      </c>
      <c r="P9" s="56"/>
      <c r="Q9" s="56"/>
      <c r="R9" s="49"/>
    </row>
    <row r="10" spans="1:18" ht="12.5" x14ac:dyDescent="0.25">
      <c r="A10" s="42" t="s">
        <v>119</v>
      </c>
      <c r="B10" s="49"/>
      <c r="C10" s="43">
        <v>1</v>
      </c>
      <c r="D10" s="49"/>
      <c r="E10" s="85"/>
      <c r="F10" s="86"/>
      <c r="G10" s="87"/>
      <c r="H10" s="179"/>
      <c r="I10" s="182"/>
      <c r="J10" s="15"/>
      <c r="K10" s="44"/>
      <c r="L10" s="39"/>
      <c r="M10" s="39">
        <v>1</v>
      </c>
      <c r="N10" s="56"/>
      <c r="O10" s="304">
        <v>13</v>
      </c>
      <c r="P10" s="56"/>
      <c r="Q10" s="56"/>
      <c r="R10" s="49"/>
    </row>
    <row r="11" spans="1:18" ht="12.5" x14ac:dyDescent="0.25">
      <c r="A11" s="31" t="s">
        <v>106</v>
      </c>
      <c r="B11" s="49"/>
      <c r="C11" s="43"/>
      <c r="D11" s="49"/>
      <c r="E11" s="85"/>
      <c r="F11" s="86"/>
      <c r="G11" s="87"/>
      <c r="H11" s="179"/>
      <c r="I11" s="182"/>
      <c r="J11" s="15"/>
      <c r="K11" s="44"/>
      <c r="L11" s="39"/>
      <c r="M11" s="39"/>
      <c r="N11" s="56"/>
      <c r="O11" s="304">
        <v>17</v>
      </c>
      <c r="P11" s="56"/>
      <c r="Q11" s="56"/>
      <c r="R11" s="49"/>
    </row>
    <row r="12" spans="1:18" ht="12.5" x14ac:dyDescent="0.25">
      <c r="A12" s="106" t="s">
        <v>39</v>
      </c>
      <c r="B12" s="15"/>
      <c r="C12" s="43">
        <v>3</v>
      </c>
      <c r="D12" s="15"/>
      <c r="E12" s="85"/>
      <c r="F12" s="86"/>
      <c r="G12" s="87"/>
      <c r="H12" s="179"/>
      <c r="I12" s="182"/>
      <c r="J12" s="15"/>
      <c r="K12" s="44">
        <v>3</v>
      </c>
      <c r="L12" s="39"/>
      <c r="M12" s="39"/>
      <c r="N12" s="56"/>
      <c r="O12" s="304">
        <v>17</v>
      </c>
      <c r="P12" s="56"/>
      <c r="Q12" s="56"/>
      <c r="R12" s="49"/>
    </row>
    <row r="13" spans="1:18" ht="12.5" x14ac:dyDescent="0.25">
      <c r="A13" s="106" t="s">
        <v>516</v>
      </c>
      <c r="B13" s="49"/>
      <c r="C13" s="43">
        <v>0.5</v>
      </c>
      <c r="D13" s="49"/>
      <c r="E13" s="85"/>
      <c r="F13" s="86"/>
      <c r="G13" s="87"/>
      <c r="H13" s="179"/>
      <c r="I13" s="182"/>
      <c r="J13" s="15"/>
      <c r="K13" s="44">
        <v>0.5</v>
      </c>
      <c r="L13" s="39"/>
      <c r="M13" s="39"/>
      <c r="N13" s="56"/>
      <c r="O13" s="304">
        <v>24</v>
      </c>
      <c r="P13" s="56"/>
      <c r="Q13" s="56"/>
      <c r="R13" s="49"/>
    </row>
    <row r="14" spans="1:18" ht="12.5" x14ac:dyDescent="0.25">
      <c r="A14" s="106" t="s">
        <v>515</v>
      </c>
      <c r="B14" s="49"/>
      <c r="C14" s="43">
        <v>4.75</v>
      </c>
      <c r="D14" s="49"/>
      <c r="E14" s="85"/>
      <c r="F14" s="86"/>
      <c r="G14" s="87"/>
      <c r="H14" s="179"/>
      <c r="I14" s="182"/>
      <c r="J14" s="15"/>
      <c r="K14" s="44">
        <v>4.75</v>
      </c>
      <c r="L14" s="39"/>
      <c r="M14" s="39"/>
      <c r="N14" s="56"/>
      <c r="O14" s="304">
        <v>26</v>
      </c>
      <c r="P14" s="56"/>
      <c r="Q14" s="56"/>
      <c r="R14" s="49"/>
    </row>
    <row r="15" spans="1:18" ht="12.5" x14ac:dyDescent="0.25">
      <c r="A15" s="106" t="s">
        <v>514</v>
      </c>
      <c r="B15" s="49"/>
      <c r="C15" s="43">
        <v>10</v>
      </c>
      <c r="D15" s="49"/>
      <c r="E15" s="85"/>
      <c r="F15" s="86"/>
      <c r="G15" s="87"/>
      <c r="H15" s="179"/>
      <c r="I15" s="182"/>
      <c r="J15" s="15"/>
      <c r="K15" s="44">
        <v>10</v>
      </c>
      <c r="L15" s="39"/>
      <c r="M15" s="39"/>
      <c r="N15" s="56"/>
      <c r="O15" s="304">
        <v>40</v>
      </c>
      <c r="P15" s="56"/>
      <c r="Q15" s="56"/>
      <c r="R15" s="49"/>
    </row>
    <row r="16" spans="1:18" ht="12.5" x14ac:dyDescent="0.25">
      <c r="A16" s="42" t="s">
        <v>318</v>
      </c>
      <c r="B16" s="49"/>
      <c r="C16" s="43">
        <v>0.5</v>
      </c>
      <c r="D16" s="49"/>
      <c r="E16" s="85"/>
      <c r="F16" s="86"/>
      <c r="G16" s="87"/>
      <c r="H16" s="179"/>
      <c r="I16" s="182"/>
      <c r="J16" s="15"/>
      <c r="K16" s="44">
        <v>0.5</v>
      </c>
      <c r="L16" s="39"/>
      <c r="M16" s="39"/>
      <c r="N16" s="56"/>
      <c r="O16" s="304">
        <v>60</v>
      </c>
      <c r="P16" s="56"/>
      <c r="Q16" s="56"/>
      <c r="R16" s="49"/>
    </row>
    <row r="17" spans="1:78" ht="12.5" x14ac:dyDescent="0.25">
      <c r="A17" s="42" t="s">
        <v>119</v>
      </c>
      <c r="B17" s="49"/>
      <c r="C17" s="43">
        <v>1</v>
      </c>
      <c r="D17" s="49"/>
      <c r="E17" s="85"/>
      <c r="F17" s="86"/>
      <c r="G17" s="87"/>
      <c r="H17" s="179"/>
      <c r="I17" s="182"/>
      <c r="J17" s="15"/>
      <c r="K17" s="44"/>
      <c r="L17" s="39"/>
      <c r="M17" s="39">
        <v>1</v>
      </c>
      <c r="N17" s="56"/>
      <c r="O17" s="304">
        <v>58</v>
      </c>
      <c r="P17" s="56"/>
      <c r="Q17" s="56"/>
      <c r="R17" s="49"/>
    </row>
    <row r="18" spans="1:78" ht="12.5" x14ac:dyDescent="0.25">
      <c r="A18" s="31" t="s">
        <v>40</v>
      </c>
      <c r="B18" s="49"/>
      <c r="C18" s="43"/>
      <c r="D18" s="54"/>
      <c r="E18" s="85"/>
      <c r="F18" s="86"/>
      <c r="G18" s="87"/>
      <c r="H18" s="179"/>
      <c r="I18" s="182"/>
      <c r="J18" s="15"/>
      <c r="K18" s="44"/>
      <c r="L18" s="39"/>
      <c r="M18" s="39"/>
      <c r="N18" s="56"/>
      <c r="O18" s="304">
        <v>62</v>
      </c>
      <c r="P18" s="56"/>
      <c r="Q18" s="56"/>
      <c r="R18" s="49"/>
    </row>
    <row r="19" spans="1:78" ht="12.5" x14ac:dyDescent="0.25">
      <c r="A19" s="106" t="s">
        <v>41</v>
      </c>
      <c r="B19" s="15"/>
      <c r="C19" s="43">
        <v>4</v>
      </c>
      <c r="D19" s="23"/>
      <c r="E19" s="85"/>
      <c r="F19" s="86"/>
      <c r="G19" s="87"/>
      <c r="H19" s="179"/>
      <c r="I19" s="182"/>
      <c r="J19" s="15"/>
      <c r="K19" s="44">
        <v>4</v>
      </c>
      <c r="L19" s="39"/>
      <c r="M19" s="39"/>
      <c r="N19" s="56"/>
      <c r="O19" s="304">
        <v>62</v>
      </c>
      <c r="P19" s="56"/>
      <c r="Q19" s="56"/>
      <c r="R19" s="49"/>
    </row>
    <row r="20" spans="1:78" ht="12.5" x14ac:dyDescent="0.25">
      <c r="A20" s="106" t="s">
        <v>56</v>
      </c>
      <c r="B20" s="49"/>
      <c r="C20" s="43">
        <v>3</v>
      </c>
      <c r="D20" s="54"/>
      <c r="E20" s="85"/>
      <c r="F20" s="86"/>
      <c r="G20" s="87"/>
      <c r="H20" s="179"/>
      <c r="I20" s="182"/>
      <c r="J20" s="15"/>
      <c r="K20" s="44">
        <v>3</v>
      </c>
      <c r="L20" s="39"/>
      <c r="M20" s="39"/>
      <c r="N20" s="56"/>
      <c r="O20" s="304">
        <v>68</v>
      </c>
      <c r="P20" s="56"/>
      <c r="Q20" s="56"/>
      <c r="R20" s="49"/>
    </row>
    <row r="21" spans="1:78" ht="12.5" x14ac:dyDescent="0.25">
      <c r="A21" s="106" t="s">
        <v>109</v>
      </c>
      <c r="B21" s="49"/>
      <c r="C21" s="43">
        <v>2</v>
      </c>
      <c r="D21" s="54"/>
      <c r="E21" s="85"/>
      <c r="F21" s="86"/>
      <c r="G21" s="87"/>
      <c r="H21" s="179"/>
      <c r="I21" s="182"/>
      <c r="J21" s="15"/>
      <c r="K21" s="44">
        <v>2</v>
      </c>
      <c r="L21" s="39"/>
      <c r="M21" s="39"/>
      <c r="N21" s="56"/>
      <c r="O21" s="304">
        <v>70</v>
      </c>
      <c r="P21" s="56"/>
      <c r="Q21" s="56"/>
      <c r="R21" s="49"/>
    </row>
    <row r="22" spans="1:78" ht="12.5" x14ac:dyDescent="0.25">
      <c r="A22" s="42" t="s">
        <v>318</v>
      </c>
      <c r="B22" s="49"/>
      <c r="C22" s="43">
        <v>0.5</v>
      </c>
      <c r="D22" s="54"/>
      <c r="E22" s="85"/>
      <c r="F22" s="86"/>
      <c r="G22" s="87"/>
      <c r="H22" s="179"/>
      <c r="I22" s="182"/>
      <c r="J22" s="15"/>
      <c r="K22" s="44">
        <v>0.5</v>
      </c>
      <c r="L22" s="39"/>
      <c r="M22" s="39"/>
      <c r="N22" s="56"/>
      <c r="O22" s="304">
        <v>80</v>
      </c>
      <c r="P22" s="56"/>
      <c r="Q22" s="56"/>
      <c r="R22" s="49"/>
    </row>
    <row r="23" spans="1:78" ht="12.5" x14ac:dyDescent="0.25">
      <c r="A23" s="42" t="s">
        <v>119</v>
      </c>
      <c r="B23" s="49"/>
      <c r="C23" s="43">
        <v>1</v>
      </c>
      <c r="D23" s="54"/>
      <c r="E23" s="85"/>
      <c r="F23" s="86"/>
      <c r="G23" s="87"/>
      <c r="H23" s="179"/>
      <c r="I23" s="182"/>
      <c r="J23" s="15"/>
      <c r="K23" s="44"/>
      <c r="L23" s="39"/>
      <c r="M23" s="39">
        <v>1</v>
      </c>
      <c r="N23" s="56"/>
      <c r="O23" s="309">
        <v>78</v>
      </c>
      <c r="P23" s="56"/>
      <c r="Q23" s="56"/>
      <c r="R23" s="49"/>
    </row>
    <row r="24" spans="1:78" ht="12.5" x14ac:dyDescent="0.25">
      <c r="A24" s="16" t="s">
        <v>5</v>
      </c>
      <c r="B24" s="15"/>
      <c r="C24" s="43">
        <f>SUM(C7:C23)</f>
        <v>35.5</v>
      </c>
      <c r="D24" s="43">
        <f t="shared" ref="D24:I24" si="0">SUM(D6:D23)</f>
        <v>0</v>
      </c>
      <c r="E24" s="85">
        <f t="shared" si="0"/>
        <v>0</v>
      </c>
      <c r="F24" s="86">
        <f t="shared" si="0"/>
        <v>0</v>
      </c>
      <c r="G24" s="87">
        <f t="shared" si="0"/>
        <v>0</v>
      </c>
      <c r="H24" s="179">
        <f t="shared" si="0"/>
        <v>0</v>
      </c>
      <c r="I24" s="182">
        <f t="shared" si="0"/>
        <v>0</v>
      </c>
      <c r="J24" s="15"/>
      <c r="K24" s="39">
        <f>SUM(K6:K23)</f>
        <v>32.5</v>
      </c>
      <c r="L24" s="39">
        <f>SUM(L6:L23)</f>
        <v>0</v>
      </c>
      <c r="M24" s="39">
        <f>SUM(M6:M23)</f>
        <v>3</v>
      </c>
      <c r="N24" s="56"/>
      <c r="O24" s="311"/>
      <c r="P24" s="56"/>
      <c r="Q24" s="56"/>
      <c r="R24" s="49"/>
    </row>
    <row r="25" spans="1:78" ht="12.5" x14ac:dyDescent="0.25">
      <c r="A25" s="7"/>
      <c r="B25" s="7"/>
      <c r="C25" s="71"/>
      <c r="D25" s="7"/>
      <c r="E25" s="71"/>
      <c r="F25" s="71"/>
      <c r="G25" s="71"/>
      <c r="H25" s="71"/>
      <c r="I25" s="71"/>
      <c r="J25" s="7"/>
      <c r="K25" s="71"/>
      <c r="L25" s="71"/>
      <c r="M25" s="71"/>
      <c r="N25" s="108"/>
      <c r="O25" s="18"/>
      <c r="P25" s="108"/>
      <c r="Q25" s="6"/>
      <c r="R25" s="7"/>
    </row>
    <row r="26" spans="1:78" ht="12.5" x14ac:dyDescent="0.25"/>
    <row r="27" spans="1:78" ht="12.5" x14ac:dyDescent="0.25"/>
    <row r="28" spans="1:78" s="98" customFormat="1" ht="12.5" x14ac:dyDescent="0.25">
      <c r="A28" s="341" t="s">
        <v>317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s="98" customFormat="1" ht="12.5" x14ac:dyDescent="0.25">
      <c r="A29" s="2"/>
      <c r="B29" s="2"/>
      <c r="C29" s="18"/>
      <c r="D29" s="2"/>
      <c r="E29" s="18"/>
      <c r="F29" s="18"/>
      <c r="G29" s="18"/>
      <c r="H29" s="18"/>
      <c r="I29" s="18"/>
      <c r="J29" s="2"/>
      <c r="K29" s="18"/>
      <c r="L29" s="18"/>
      <c r="M29" s="18"/>
      <c r="N29" s="2"/>
      <c r="O29" s="1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78" s="98" customFormat="1" ht="12.5" x14ac:dyDescent="0.25">
      <c r="A30" s="2"/>
      <c r="B30" s="2"/>
      <c r="C30" s="18"/>
      <c r="D30" s="2"/>
      <c r="E30" s="18"/>
      <c r="F30" s="18"/>
      <c r="G30" s="18"/>
      <c r="H30" s="18"/>
      <c r="I30" s="18"/>
      <c r="J30" s="2"/>
      <c r="K30" s="18"/>
      <c r="L30" s="18"/>
      <c r="M30" s="18"/>
      <c r="N30" s="2"/>
      <c r="O30" s="1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s="6" customFormat="1" ht="15" customHeight="1" x14ac:dyDescent="0.25">
      <c r="A31" s="13"/>
      <c r="C31" s="329" t="s">
        <v>0</v>
      </c>
      <c r="D31" s="3"/>
      <c r="E31" s="326" t="s">
        <v>1</v>
      </c>
      <c r="F31" s="326"/>
      <c r="G31" s="326"/>
      <c r="H31" s="326"/>
      <c r="I31" s="326"/>
      <c r="J31" s="4"/>
      <c r="K31" s="326" t="s">
        <v>2</v>
      </c>
      <c r="L31" s="326"/>
      <c r="M31" s="326"/>
      <c r="N31" s="5"/>
      <c r="O31" s="21"/>
      <c r="S31" s="28"/>
    </row>
    <row r="32" spans="1:78" s="6" customFormat="1" ht="15" customHeight="1" x14ac:dyDescent="0.25">
      <c r="A32" s="15"/>
      <c r="C32" s="332"/>
      <c r="D32" s="3"/>
      <c r="E32" s="33">
        <v>3</v>
      </c>
      <c r="F32" s="34">
        <v>4</v>
      </c>
      <c r="G32" s="35">
        <v>5</v>
      </c>
      <c r="H32" s="178">
        <v>6</v>
      </c>
      <c r="I32" s="181">
        <v>7</v>
      </c>
      <c r="J32" s="4"/>
      <c r="K32" s="32" t="s">
        <v>3</v>
      </c>
      <c r="L32" s="32" t="s">
        <v>4</v>
      </c>
      <c r="M32" s="32" t="s">
        <v>52</v>
      </c>
      <c r="N32" s="5"/>
      <c r="O32" s="21"/>
      <c r="S32" s="29"/>
    </row>
    <row r="33" spans="1:19" s="6" customFormat="1" ht="15" customHeight="1" x14ac:dyDescent="0.25">
      <c r="A33" s="16" t="s">
        <v>6</v>
      </c>
      <c r="C33" s="48">
        <f>C24</f>
        <v>35.5</v>
      </c>
      <c r="E33" s="57">
        <f>E24</f>
        <v>0</v>
      </c>
      <c r="F33" s="58">
        <f>F24</f>
        <v>0</v>
      </c>
      <c r="G33" s="59">
        <f>G24</f>
        <v>0</v>
      </c>
      <c r="H33" s="185">
        <f>H24</f>
        <v>0</v>
      </c>
      <c r="I33" s="184">
        <f>I24</f>
        <v>0</v>
      </c>
      <c r="K33" s="32">
        <f>K24</f>
        <v>32.5</v>
      </c>
      <c r="L33" s="32">
        <f>L24</f>
        <v>0</v>
      </c>
      <c r="M33" s="32">
        <f>M24</f>
        <v>3</v>
      </c>
      <c r="N33" s="5"/>
      <c r="O33" s="21"/>
      <c r="S33" s="30"/>
    </row>
    <row r="34" spans="1:19" s="6" customFormat="1" ht="15" customHeight="1" x14ac:dyDescent="0.25">
      <c r="C34" s="20"/>
      <c r="E34" s="20"/>
      <c r="F34" s="20"/>
      <c r="G34" s="20"/>
      <c r="H34" s="20"/>
      <c r="I34" s="20"/>
      <c r="K34" s="20"/>
      <c r="L34" s="20"/>
      <c r="M34" s="20"/>
      <c r="N34" s="11"/>
      <c r="O34" s="21"/>
      <c r="S34" s="27"/>
    </row>
    <row r="35" spans="1:19" s="6" customFormat="1" ht="15" customHeight="1" x14ac:dyDescent="0.25">
      <c r="A35" s="166" t="s">
        <v>7</v>
      </c>
      <c r="C35" s="20"/>
      <c r="E35" s="348" t="s">
        <v>19</v>
      </c>
      <c r="F35" s="348"/>
      <c r="G35" s="348"/>
      <c r="H35" s="348"/>
      <c r="I35" s="348"/>
      <c r="K35" s="20"/>
      <c r="L35" s="20"/>
      <c r="M35" s="20"/>
      <c r="N35" s="11"/>
      <c r="O35" s="21"/>
      <c r="S35" s="27"/>
    </row>
    <row r="36" spans="1:19" s="6" customFormat="1" ht="15" customHeight="1" x14ac:dyDescent="0.25">
      <c r="A36" s="23" t="s">
        <v>315</v>
      </c>
      <c r="C36" s="20"/>
      <c r="E36" s="325">
        <f>C33</f>
        <v>35.5</v>
      </c>
      <c r="F36" s="325"/>
      <c r="G36" s="325"/>
      <c r="H36" s="325"/>
      <c r="I36" s="325"/>
      <c r="K36" s="20"/>
      <c r="L36" s="20"/>
      <c r="M36" s="20"/>
      <c r="N36" s="11"/>
      <c r="O36" s="21"/>
      <c r="S36" s="27"/>
    </row>
    <row r="37" spans="1:19" s="6" customFormat="1" ht="15" customHeight="1" x14ac:dyDescent="0.25">
      <c r="A37" s="60" t="s">
        <v>6</v>
      </c>
      <c r="C37" s="20"/>
      <c r="E37" s="326">
        <f>SUM(E36:G36)</f>
        <v>35.5</v>
      </c>
      <c r="F37" s="326"/>
      <c r="G37" s="326"/>
      <c r="H37" s="326"/>
      <c r="I37" s="326"/>
      <c r="K37" s="20"/>
      <c r="L37" s="20"/>
      <c r="M37" s="20"/>
      <c r="N37" s="11"/>
      <c r="O37" s="21"/>
      <c r="S37" s="27"/>
    </row>
    <row r="38" spans="1:19" s="6" customFormat="1" ht="15" customHeight="1" x14ac:dyDescent="0.25">
      <c r="K38" s="20"/>
      <c r="L38" s="20"/>
      <c r="M38" s="20"/>
      <c r="N38" s="11"/>
      <c r="O38" s="21"/>
      <c r="S38" s="27"/>
    </row>
    <row r="39" spans="1:19" ht="12.5" x14ac:dyDescent="0.25"/>
    <row r="40" spans="1:19" ht="12.5" x14ac:dyDescent="0.25"/>
    <row r="41" spans="1:19" ht="12.5" x14ac:dyDescent="0.25"/>
    <row r="42" spans="1:19" ht="12.5" x14ac:dyDescent="0.25"/>
    <row r="43" spans="1:19" ht="12.5" x14ac:dyDescent="0.25"/>
    <row r="44" spans="1:19" ht="12.5" x14ac:dyDescent="0.25"/>
    <row r="45" spans="1:19" ht="12.5" x14ac:dyDescent="0.25"/>
    <row r="46" spans="1:19" ht="12.5" x14ac:dyDescent="0.25"/>
    <row r="47" spans="1:19" ht="12.5" x14ac:dyDescent="0.25"/>
    <row r="48" spans="1:19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</sheetData>
  <mergeCells count="13">
    <mergeCell ref="A1:O1"/>
    <mergeCell ref="E31:I31"/>
    <mergeCell ref="E4:I4"/>
    <mergeCell ref="E35:I35"/>
    <mergeCell ref="E36:I36"/>
    <mergeCell ref="E37:I37"/>
    <mergeCell ref="A4:A5"/>
    <mergeCell ref="C4:C5"/>
    <mergeCell ref="A28:O28"/>
    <mergeCell ref="C31:C32"/>
    <mergeCell ref="K31:M31"/>
    <mergeCell ref="K4:M4"/>
    <mergeCell ref="O4:O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4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5" tint="-0.249977111117893"/>
    <pageSetUpPr fitToPage="1"/>
  </sheetPr>
  <dimension ref="A1:IU131"/>
  <sheetViews>
    <sheetView topLeftCell="A84" zoomScaleNormal="100" zoomScaleSheetLayoutView="100" workbookViewId="0">
      <selection activeCell="O94" sqref="O94:O114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8" width="6.7265625" style="6" customWidth="1"/>
    <col min="19" max="19" width="35.1796875" style="27" bestFit="1" customWidth="1"/>
    <col min="20" max="16384" width="9.1796875" style="6"/>
  </cols>
  <sheetData>
    <row r="1" spans="1:19" s="1" customFormat="1" ht="27" customHeight="1" x14ac:dyDescent="0.25">
      <c r="A1" s="357" t="s">
        <v>57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s="70" customFormat="1" ht="11.5" x14ac:dyDescent="0.25">
      <c r="C2" s="80"/>
      <c r="E2" s="80"/>
      <c r="F2" s="80"/>
      <c r="G2" s="80"/>
      <c r="H2" s="80"/>
      <c r="I2" s="80"/>
      <c r="K2" s="80"/>
      <c r="L2" s="80"/>
      <c r="M2" s="80"/>
      <c r="O2" s="80"/>
    </row>
    <row r="3" spans="1:19" s="1" customFormat="1" ht="15" customHeight="1" x14ac:dyDescent="0.25">
      <c r="A3" s="356" t="s">
        <v>97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18"/>
      <c r="R4" s="26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49" t="s">
        <v>96</v>
      </c>
      <c r="R5" s="350" t="s">
        <v>184</v>
      </c>
      <c r="S5" s="353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49"/>
      <c r="R6" s="351"/>
      <c r="S6" s="354"/>
    </row>
    <row r="7" spans="1:19" ht="15" customHeight="1" x14ac:dyDescent="0.25">
      <c r="A7" s="48" t="s">
        <v>42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1</v>
      </c>
      <c r="P7" s="8"/>
      <c r="Q7" s="169"/>
      <c r="R7" s="23"/>
      <c r="S7" s="23"/>
    </row>
    <row r="8" spans="1:19" ht="15" customHeight="1" x14ac:dyDescent="0.25">
      <c r="A8" s="106" t="s">
        <v>120</v>
      </c>
      <c r="B8" s="7"/>
      <c r="C8" s="43">
        <v>1.5</v>
      </c>
      <c r="D8" s="7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2</v>
      </c>
      <c r="P8" s="8"/>
      <c r="Q8" s="169"/>
      <c r="R8" s="23"/>
      <c r="S8" s="23"/>
    </row>
    <row r="9" spans="1:19" ht="15" customHeight="1" x14ac:dyDescent="0.25">
      <c r="A9" s="106" t="s">
        <v>121</v>
      </c>
      <c r="B9" s="7"/>
      <c r="C9" s="43">
        <v>1.5</v>
      </c>
      <c r="D9" s="7"/>
      <c r="E9" s="85"/>
      <c r="F9" s="86"/>
      <c r="G9" s="87"/>
      <c r="H9" s="179"/>
      <c r="I9" s="182"/>
      <c r="K9" s="44">
        <v>1.5</v>
      </c>
      <c r="L9" s="39"/>
      <c r="M9" s="39"/>
      <c r="N9" s="8"/>
      <c r="O9" s="304">
        <v>5</v>
      </c>
      <c r="P9" s="8"/>
      <c r="Q9" s="169"/>
      <c r="R9" s="23"/>
      <c r="S9" s="23"/>
    </row>
    <row r="10" spans="1:19" ht="15" customHeight="1" x14ac:dyDescent="0.25">
      <c r="A10" s="106" t="s">
        <v>122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8</v>
      </c>
      <c r="P10" s="8"/>
      <c r="Q10" s="169"/>
      <c r="R10" s="23"/>
      <c r="S10" s="23"/>
    </row>
    <row r="11" spans="1:19" ht="15" customHeight="1" x14ac:dyDescent="0.25">
      <c r="A11" s="48" t="s">
        <v>138</v>
      </c>
      <c r="B11" s="7"/>
      <c r="C11" s="43"/>
      <c r="D11" s="7"/>
      <c r="E11" s="85"/>
      <c r="F11" s="86"/>
      <c r="G11" s="87"/>
      <c r="H11" s="179"/>
      <c r="I11" s="182"/>
      <c r="K11" s="44"/>
      <c r="L11" s="39"/>
      <c r="M11" s="39"/>
      <c r="N11" s="8"/>
      <c r="O11" s="304">
        <v>11</v>
      </c>
      <c r="P11" s="8"/>
      <c r="Q11" s="169"/>
      <c r="R11" s="23"/>
      <c r="S11" s="23"/>
    </row>
    <row r="12" spans="1:19" ht="15" customHeight="1" x14ac:dyDescent="0.25">
      <c r="A12" s="106" t="s">
        <v>123</v>
      </c>
      <c r="B12" s="7"/>
      <c r="C12" s="43">
        <v>1.25</v>
      </c>
      <c r="D12" s="7"/>
      <c r="E12" s="85"/>
      <c r="F12" s="86"/>
      <c r="G12" s="87"/>
      <c r="H12" s="179"/>
      <c r="I12" s="182"/>
      <c r="K12" s="44">
        <v>1.25</v>
      </c>
      <c r="L12" s="39"/>
      <c r="M12" s="39"/>
      <c r="N12" s="8"/>
      <c r="O12" s="304">
        <v>12</v>
      </c>
      <c r="P12" s="8"/>
      <c r="Q12" s="169"/>
      <c r="R12" s="23"/>
      <c r="S12" s="23"/>
    </row>
    <row r="13" spans="1:19" ht="15" customHeight="1" x14ac:dyDescent="0.25">
      <c r="A13" s="106" t="s">
        <v>124</v>
      </c>
      <c r="B13" s="7"/>
      <c r="C13" s="43">
        <v>0.25</v>
      </c>
      <c r="D13" s="7"/>
      <c r="E13" s="85"/>
      <c r="F13" s="86"/>
      <c r="G13" s="87"/>
      <c r="H13" s="179"/>
      <c r="I13" s="182"/>
      <c r="K13" s="44">
        <v>0.25</v>
      </c>
      <c r="L13" s="39"/>
      <c r="M13" s="39"/>
      <c r="N13" s="8"/>
      <c r="O13" s="304">
        <v>21</v>
      </c>
      <c r="P13" s="8"/>
      <c r="Q13" s="169"/>
      <c r="R13" s="23"/>
      <c r="S13" s="23"/>
    </row>
    <row r="14" spans="1:19" ht="15" customHeight="1" x14ac:dyDescent="0.25">
      <c r="A14" s="48" t="s">
        <v>43</v>
      </c>
      <c r="B14" s="7"/>
      <c r="C14" s="43"/>
      <c r="D14" s="7"/>
      <c r="E14" s="85"/>
      <c r="F14" s="86"/>
      <c r="G14" s="87"/>
      <c r="H14" s="179"/>
      <c r="I14" s="182"/>
      <c r="K14" s="44"/>
      <c r="L14" s="39"/>
      <c r="M14" s="39"/>
      <c r="N14" s="8"/>
      <c r="O14" s="304">
        <v>23</v>
      </c>
      <c r="P14" s="8"/>
      <c r="Q14" s="169"/>
      <c r="R14" s="23"/>
      <c r="S14" s="23"/>
    </row>
    <row r="15" spans="1:19" ht="15" customHeight="1" x14ac:dyDescent="0.25">
      <c r="A15" s="106" t="s">
        <v>125</v>
      </c>
      <c r="B15" s="7"/>
      <c r="C15" s="43">
        <v>2</v>
      </c>
      <c r="D15" s="7"/>
      <c r="E15" s="85"/>
      <c r="F15" s="86"/>
      <c r="G15" s="87"/>
      <c r="H15" s="179"/>
      <c r="I15" s="182"/>
      <c r="K15" s="44">
        <v>2</v>
      </c>
      <c r="L15" s="39"/>
      <c r="M15" s="39"/>
      <c r="N15" s="8"/>
      <c r="O15" s="304">
        <v>24</v>
      </c>
      <c r="P15" s="8"/>
      <c r="Q15" s="169"/>
      <c r="R15" s="23"/>
      <c r="S15" s="23"/>
    </row>
    <row r="16" spans="1:19" ht="15" customHeight="1" x14ac:dyDescent="0.25">
      <c r="A16" s="106" t="s">
        <v>126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4">
        <v>32</v>
      </c>
      <c r="P16" s="8"/>
      <c r="Q16" s="169"/>
      <c r="R16" s="23"/>
      <c r="S16" s="23"/>
    </row>
    <row r="17" spans="1:19" ht="15" customHeight="1" x14ac:dyDescent="0.25">
      <c r="A17" s="106" t="s">
        <v>127</v>
      </c>
      <c r="B17" s="7"/>
      <c r="C17" s="43">
        <v>0.75</v>
      </c>
      <c r="D17" s="7"/>
      <c r="E17" s="85"/>
      <c r="F17" s="86"/>
      <c r="G17" s="87"/>
      <c r="H17" s="179"/>
      <c r="I17" s="182"/>
      <c r="K17" s="44">
        <v>0.75</v>
      </c>
      <c r="L17" s="39"/>
      <c r="M17" s="39"/>
      <c r="N17" s="8"/>
      <c r="O17" s="304">
        <v>37</v>
      </c>
      <c r="P17" s="8"/>
      <c r="Q17" s="169"/>
      <c r="R17" s="23"/>
      <c r="S17" s="23"/>
    </row>
    <row r="18" spans="1:19" ht="15" customHeight="1" x14ac:dyDescent="0.25">
      <c r="A18" s="106" t="s">
        <v>139</v>
      </c>
      <c r="B18" s="7"/>
      <c r="C18" s="43">
        <v>0.5</v>
      </c>
      <c r="D18" s="7"/>
      <c r="E18" s="85"/>
      <c r="F18" s="86"/>
      <c r="G18" s="87"/>
      <c r="H18" s="179"/>
      <c r="I18" s="182"/>
      <c r="K18" s="44">
        <v>0.5</v>
      </c>
      <c r="L18" s="39"/>
      <c r="M18" s="39"/>
      <c r="N18" s="8"/>
      <c r="O18" s="304">
        <v>42</v>
      </c>
      <c r="P18" s="8"/>
      <c r="Q18" s="169"/>
      <c r="R18" s="23"/>
      <c r="S18" s="23"/>
    </row>
    <row r="19" spans="1:19" ht="15" customHeight="1" x14ac:dyDescent="0.25">
      <c r="A19" s="106" t="s">
        <v>128</v>
      </c>
      <c r="B19" s="7"/>
      <c r="C19" s="43">
        <v>0.25</v>
      </c>
      <c r="D19" s="7"/>
      <c r="E19" s="85"/>
      <c r="F19" s="86"/>
      <c r="G19" s="87"/>
      <c r="H19" s="179"/>
      <c r="I19" s="182"/>
      <c r="K19" s="44">
        <v>0.25</v>
      </c>
      <c r="L19" s="39"/>
      <c r="M19" s="39"/>
      <c r="N19" s="8"/>
      <c r="O19" s="304">
        <v>46</v>
      </c>
      <c r="P19" s="8"/>
      <c r="Q19" s="169"/>
      <c r="R19" s="23"/>
      <c r="S19" s="23"/>
    </row>
    <row r="20" spans="1:19" ht="15" customHeight="1" x14ac:dyDescent="0.25">
      <c r="A20" s="106" t="s">
        <v>129</v>
      </c>
      <c r="B20" s="7"/>
      <c r="C20" s="43">
        <v>0.5</v>
      </c>
      <c r="D20" s="7"/>
      <c r="E20" s="85"/>
      <c r="F20" s="86"/>
      <c r="G20" s="87"/>
      <c r="H20" s="179"/>
      <c r="I20" s="182"/>
      <c r="K20" s="44">
        <v>0.5</v>
      </c>
      <c r="L20" s="39"/>
      <c r="M20" s="39"/>
      <c r="N20" s="8"/>
      <c r="O20" s="304">
        <v>46</v>
      </c>
      <c r="P20" s="8"/>
      <c r="Q20" s="169"/>
      <c r="R20" s="23"/>
      <c r="S20" s="23"/>
    </row>
    <row r="21" spans="1:19" ht="15" customHeight="1" x14ac:dyDescent="0.25">
      <c r="A21" s="42" t="s">
        <v>318</v>
      </c>
      <c r="B21" s="7"/>
      <c r="C21" s="43">
        <v>0.5</v>
      </c>
      <c r="D21" s="7"/>
      <c r="E21" s="85"/>
      <c r="F21" s="86"/>
      <c r="G21" s="87"/>
      <c r="H21" s="179"/>
      <c r="I21" s="182"/>
      <c r="K21" s="44">
        <v>0.5</v>
      </c>
      <c r="L21" s="39"/>
      <c r="M21" s="39"/>
      <c r="N21" s="8"/>
      <c r="O21" s="309">
        <v>53</v>
      </c>
      <c r="P21" s="8"/>
      <c r="Q21" s="170"/>
      <c r="R21" s="171"/>
      <c r="S21" s="171"/>
    </row>
    <row r="22" spans="1:19" ht="15" customHeight="1" x14ac:dyDescent="0.25">
      <c r="A22" s="42" t="s">
        <v>119</v>
      </c>
      <c r="B22" s="7"/>
      <c r="C22" s="43">
        <v>1</v>
      </c>
      <c r="D22" s="7"/>
      <c r="E22" s="141"/>
      <c r="F22" s="142"/>
      <c r="G22" s="143"/>
      <c r="H22" s="191"/>
      <c r="I22" s="192"/>
      <c r="K22" s="144"/>
      <c r="L22" s="102"/>
      <c r="M22" s="102">
        <v>1</v>
      </c>
      <c r="N22" s="8"/>
      <c r="O22" s="304">
        <v>49</v>
      </c>
      <c r="P22" s="103"/>
      <c r="Q22" s="45"/>
      <c r="R22" s="23"/>
      <c r="S22" s="23"/>
    </row>
    <row r="23" spans="1:19" ht="15" customHeight="1" x14ac:dyDescent="0.25">
      <c r="A23" s="24" t="s">
        <v>5</v>
      </c>
      <c r="C23" s="43">
        <f>SUM(C7:C22)</f>
        <v>12</v>
      </c>
      <c r="E23" s="36">
        <f>SUM(E7:E22)</f>
        <v>0</v>
      </c>
      <c r="F23" s="37">
        <f>SUM(F7:F22)</f>
        <v>0</v>
      </c>
      <c r="G23" s="38">
        <f>SUM(G7:G22)</f>
        <v>0</v>
      </c>
      <c r="H23" s="186">
        <f>SUM(H7:H22)</f>
        <v>0</v>
      </c>
      <c r="I23" s="187">
        <f>SUM(I7:I22)</f>
        <v>0</v>
      </c>
      <c r="J23" s="23"/>
      <c r="K23" s="39">
        <f>SUM(K7:K22)</f>
        <v>11</v>
      </c>
      <c r="L23" s="39">
        <f>SUM(L7:L22)</f>
        <v>0</v>
      </c>
      <c r="M23" s="39">
        <f>SUM(M7:M22)</f>
        <v>1</v>
      </c>
      <c r="N23" s="8"/>
      <c r="O23" s="19"/>
      <c r="P23" s="8"/>
      <c r="Q23" s="19"/>
      <c r="R23" s="51"/>
      <c r="S23" s="15"/>
    </row>
    <row r="24" spans="1:19" ht="15" customHeight="1" x14ac:dyDescent="0.25">
      <c r="A24" s="24"/>
      <c r="C24" s="50"/>
      <c r="D24" s="50"/>
      <c r="E24" s="50"/>
      <c r="F24" s="50"/>
      <c r="G24" s="50"/>
      <c r="H24" s="50"/>
      <c r="I24" s="50"/>
      <c r="J24" s="15"/>
      <c r="K24" s="22"/>
      <c r="L24" s="22"/>
      <c r="M24" s="22"/>
      <c r="N24" s="8"/>
      <c r="O24" s="19"/>
      <c r="P24" s="8"/>
      <c r="Q24" s="19"/>
      <c r="R24" s="27"/>
      <c r="S24" s="6"/>
    </row>
    <row r="25" spans="1:19" s="49" customFormat="1" ht="15" customHeight="1" x14ac:dyDescent="0.25">
      <c r="A25" s="100"/>
      <c r="C25" s="50"/>
      <c r="E25" s="50"/>
      <c r="F25" s="50"/>
      <c r="G25" s="50"/>
      <c r="H25" s="50"/>
      <c r="I25" s="50"/>
      <c r="K25" s="50"/>
      <c r="L25" s="50"/>
      <c r="M25" s="50"/>
      <c r="N25" s="56"/>
      <c r="O25" s="80"/>
      <c r="P25" s="56"/>
      <c r="Q25" s="80"/>
      <c r="R25" s="83"/>
    </row>
    <row r="26" spans="1:19" s="1" customFormat="1" ht="15" customHeight="1" x14ac:dyDescent="0.25">
      <c r="A26" s="356" t="s">
        <v>98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</row>
    <row r="27" spans="1:19" s="1" customFormat="1" ht="15" customHeight="1" x14ac:dyDescent="0.25">
      <c r="C27" s="17"/>
      <c r="E27" s="17"/>
      <c r="F27" s="17"/>
      <c r="G27" s="17"/>
      <c r="H27" s="17"/>
      <c r="I27" s="17"/>
      <c r="K27" s="17"/>
      <c r="L27" s="17"/>
      <c r="M27" s="17"/>
      <c r="O27" s="17"/>
    </row>
    <row r="28" spans="1:19" s="1" customFormat="1" ht="15" customHeight="1" x14ac:dyDescent="0.25">
      <c r="A28" s="358" t="s">
        <v>197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</row>
    <row r="29" spans="1:19" s="1" customFormat="1" ht="15" customHeight="1" x14ac:dyDescent="0.25">
      <c r="A29" s="2"/>
      <c r="B29" s="2"/>
      <c r="C29" s="18"/>
      <c r="D29" s="2"/>
      <c r="E29" s="18"/>
      <c r="F29" s="18"/>
      <c r="G29" s="18"/>
      <c r="H29" s="18"/>
      <c r="I29" s="18"/>
      <c r="J29" s="2"/>
      <c r="K29" s="18"/>
      <c r="L29" s="18"/>
      <c r="M29" s="18"/>
      <c r="N29" s="2"/>
      <c r="O29" s="18"/>
      <c r="P29" s="2"/>
      <c r="Q29" s="2"/>
      <c r="R29" s="2"/>
      <c r="S29" s="26"/>
    </row>
    <row r="30" spans="1:19" ht="15" customHeight="1" x14ac:dyDescent="0.25">
      <c r="A30" s="333" t="s">
        <v>12</v>
      </c>
      <c r="B30" s="3"/>
      <c r="C30" s="329" t="s">
        <v>0</v>
      </c>
      <c r="D30" s="3"/>
      <c r="E30" s="326" t="s">
        <v>1</v>
      </c>
      <c r="F30" s="326"/>
      <c r="G30" s="326"/>
      <c r="H30" s="326"/>
      <c r="I30" s="326"/>
      <c r="J30" s="4"/>
      <c r="K30" s="326" t="s">
        <v>2</v>
      </c>
      <c r="L30" s="326"/>
      <c r="M30" s="326"/>
      <c r="N30" s="5"/>
      <c r="O30" s="337" t="s">
        <v>8</v>
      </c>
      <c r="Q30" s="355" t="s">
        <v>96</v>
      </c>
      <c r="R30" s="350" t="s">
        <v>184</v>
      </c>
      <c r="S30" s="353" t="s">
        <v>55</v>
      </c>
    </row>
    <row r="31" spans="1:19" ht="15" customHeight="1" x14ac:dyDescent="0.25">
      <c r="A31" s="333"/>
      <c r="B31" s="3"/>
      <c r="C31" s="332"/>
      <c r="D31" s="3"/>
      <c r="E31" s="33">
        <v>3</v>
      </c>
      <c r="F31" s="34">
        <v>4</v>
      </c>
      <c r="G31" s="35">
        <v>5</v>
      </c>
      <c r="H31" s="178">
        <v>6</v>
      </c>
      <c r="I31" s="181">
        <v>7</v>
      </c>
      <c r="J31" s="4"/>
      <c r="K31" s="32" t="s">
        <v>3</v>
      </c>
      <c r="L31" s="32" t="s">
        <v>4</v>
      </c>
      <c r="M31" s="32" t="s">
        <v>51</v>
      </c>
      <c r="N31" s="5"/>
      <c r="O31" s="338"/>
      <c r="Q31" s="355"/>
      <c r="R31" s="351"/>
      <c r="S31" s="354"/>
    </row>
    <row r="32" spans="1:19" ht="15" customHeight="1" x14ac:dyDescent="0.25">
      <c r="A32" s="48" t="s">
        <v>133</v>
      </c>
      <c r="B32" s="3"/>
      <c r="C32" s="48"/>
      <c r="D32" s="3"/>
      <c r="E32" s="33"/>
      <c r="F32" s="34"/>
      <c r="G32" s="35"/>
      <c r="H32" s="178"/>
      <c r="I32" s="181"/>
      <c r="J32" s="4"/>
      <c r="K32" s="32"/>
      <c r="L32" s="32"/>
      <c r="M32" s="32"/>
      <c r="N32" s="5"/>
      <c r="O32" s="312">
        <v>60</v>
      </c>
      <c r="Q32" s="109"/>
      <c r="R32" s="145"/>
      <c r="S32" s="145"/>
    </row>
    <row r="33" spans="1:255" ht="15" customHeight="1" x14ac:dyDescent="0.25">
      <c r="A33" s="106" t="s">
        <v>13</v>
      </c>
      <c r="B33" s="7"/>
      <c r="C33" s="43">
        <v>1.5</v>
      </c>
      <c r="D33" s="7"/>
      <c r="E33" s="85"/>
      <c r="F33" s="86"/>
      <c r="G33" s="87"/>
      <c r="H33" s="179"/>
      <c r="I33" s="182"/>
      <c r="K33" s="44">
        <v>1.5</v>
      </c>
      <c r="L33" s="39"/>
      <c r="M33" s="39"/>
      <c r="N33" s="8"/>
      <c r="O33" s="313">
        <v>62</v>
      </c>
      <c r="Q33" s="45"/>
      <c r="R33" s="145"/>
      <c r="S33" s="145"/>
    </row>
    <row r="34" spans="1:255" ht="15" customHeight="1" x14ac:dyDescent="0.25">
      <c r="A34" s="106" t="s">
        <v>14</v>
      </c>
      <c r="B34" s="7"/>
      <c r="C34" s="43">
        <v>2</v>
      </c>
      <c r="D34" s="7"/>
      <c r="E34" s="85"/>
      <c r="F34" s="86"/>
      <c r="G34" s="87"/>
      <c r="H34" s="179"/>
      <c r="I34" s="182"/>
      <c r="K34" s="44">
        <v>2</v>
      </c>
      <c r="L34" s="39"/>
      <c r="M34" s="39"/>
      <c r="N34" s="8"/>
      <c r="O34" s="313">
        <v>67</v>
      </c>
      <c r="Q34" s="45"/>
      <c r="R34" s="145"/>
      <c r="S34" s="145"/>
    </row>
    <row r="35" spans="1:255" ht="15" customHeight="1" x14ac:dyDescent="0.25">
      <c r="A35" s="42" t="s">
        <v>319</v>
      </c>
      <c r="B35" s="7"/>
      <c r="C35" s="43">
        <v>1</v>
      </c>
      <c r="D35" s="7"/>
      <c r="E35" s="85"/>
      <c r="F35" s="86"/>
      <c r="G35" s="87"/>
      <c r="H35" s="179"/>
      <c r="I35" s="182"/>
      <c r="K35" s="44"/>
      <c r="L35" s="39"/>
      <c r="M35" s="39">
        <v>1</v>
      </c>
      <c r="N35" s="8">
        <v>1</v>
      </c>
      <c r="O35" s="313">
        <v>74</v>
      </c>
      <c r="P35" s="23"/>
      <c r="Q35" s="45"/>
      <c r="R35" s="145"/>
      <c r="S35" s="145"/>
    </row>
    <row r="36" spans="1:255" ht="15" customHeight="1" x14ac:dyDescent="0.25">
      <c r="A36" s="24" t="s">
        <v>5</v>
      </c>
      <c r="C36" s="43">
        <f>SUM(C33:C35)</f>
        <v>4.5</v>
      </c>
      <c r="E36" s="36">
        <f>SUM(E33:E35)</f>
        <v>0</v>
      </c>
      <c r="F36" s="37">
        <f>SUM(F33:F35)</f>
        <v>0</v>
      </c>
      <c r="G36" s="38">
        <f>SUM(G33:G35)</f>
        <v>0</v>
      </c>
      <c r="H36" s="186">
        <f>SUM(H33:H35)</f>
        <v>0</v>
      </c>
      <c r="I36" s="187">
        <f>SUM(I33:I35)</f>
        <v>0</v>
      </c>
      <c r="K36" s="39">
        <f>SUM(K33:K35)</f>
        <v>3.5</v>
      </c>
      <c r="L36" s="39">
        <f>SUM(L33:L35)</f>
        <v>0</v>
      </c>
      <c r="M36" s="39">
        <f>SUM(M33:M35)</f>
        <v>1</v>
      </c>
      <c r="N36" s="8"/>
      <c r="O36" s="64"/>
      <c r="P36" s="15"/>
      <c r="Q36" s="64"/>
      <c r="R36" s="64"/>
      <c r="S36" s="51"/>
    </row>
    <row r="37" spans="1:255" ht="15" customHeight="1" x14ac:dyDescent="0.25">
      <c r="A37" s="24"/>
      <c r="K37" s="22"/>
      <c r="L37" s="22"/>
      <c r="M37" s="22"/>
      <c r="N37" s="8"/>
      <c r="Q37" s="21"/>
      <c r="R37" s="21"/>
    </row>
    <row r="38" spans="1:255" ht="15" customHeight="1" x14ac:dyDescent="0.25">
      <c r="A38" s="24"/>
      <c r="K38" s="22"/>
      <c r="L38" s="22"/>
      <c r="M38" s="22"/>
      <c r="N38" s="8"/>
      <c r="Q38" s="21"/>
      <c r="R38" s="21"/>
    </row>
    <row r="39" spans="1:255" s="1" customFormat="1" ht="15" customHeight="1" x14ac:dyDescent="0.25">
      <c r="A39" s="359" t="s">
        <v>198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</row>
    <row r="40" spans="1:255" s="1" customFormat="1" ht="15" customHeight="1" x14ac:dyDescent="0.25">
      <c r="A40" s="2"/>
      <c r="B40" s="2"/>
      <c r="C40" s="18"/>
      <c r="D40" s="2"/>
      <c r="E40" s="18"/>
      <c r="F40" s="18"/>
      <c r="G40" s="18"/>
      <c r="H40" s="18"/>
      <c r="I40" s="18"/>
      <c r="J40" s="2"/>
      <c r="K40" s="18"/>
      <c r="L40" s="18"/>
      <c r="M40" s="18"/>
      <c r="N40" s="2"/>
      <c r="O40" s="18"/>
      <c r="P40" s="2"/>
      <c r="Q40" s="18"/>
      <c r="R40" s="18"/>
      <c r="S40" s="26"/>
      <c r="U40" s="6"/>
    </row>
    <row r="41" spans="1:255" ht="15" customHeight="1" x14ac:dyDescent="0.25">
      <c r="A41" s="333" t="s">
        <v>12</v>
      </c>
      <c r="B41" s="3"/>
      <c r="C41" s="329" t="s">
        <v>0</v>
      </c>
      <c r="D41" s="3"/>
      <c r="E41" s="326" t="s">
        <v>1</v>
      </c>
      <c r="F41" s="326"/>
      <c r="G41" s="326"/>
      <c r="H41" s="326"/>
      <c r="I41" s="326"/>
      <c r="J41" s="4"/>
      <c r="K41" s="326" t="s">
        <v>2</v>
      </c>
      <c r="L41" s="326"/>
      <c r="M41" s="326"/>
      <c r="N41" s="5"/>
      <c r="O41" s="337" t="s">
        <v>8</v>
      </c>
      <c r="Q41" s="355" t="s">
        <v>96</v>
      </c>
      <c r="R41" s="350" t="s">
        <v>184</v>
      </c>
      <c r="S41" s="353" t="s">
        <v>55</v>
      </c>
    </row>
    <row r="42" spans="1:255" ht="15" customHeight="1" x14ac:dyDescent="0.25">
      <c r="A42" s="333"/>
      <c r="B42" s="3"/>
      <c r="C42" s="332"/>
      <c r="D42" s="3"/>
      <c r="E42" s="115">
        <v>3</v>
      </c>
      <c r="F42" s="116">
        <v>4</v>
      </c>
      <c r="G42" s="117">
        <v>5</v>
      </c>
      <c r="H42" s="193">
        <v>6</v>
      </c>
      <c r="I42" s="195">
        <v>7</v>
      </c>
      <c r="J42" s="4"/>
      <c r="K42" s="118" t="s">
        <v>3</v>
      </c>
      <c r="L42" s="118" t="s">
        <v>4</v>
      </c>
      <c r="M42" s="118" t="s">
        <v>52</v>
      </c>
      <c r="N42" s="5"/>
      <c r="O42" s="338"/>
      <c r="Q42" s="355"/>
      <c r="R42" s="351"/>
      <c r="S42" s="354"/>
    </row>
    <row r="43" spans="1:255" s="23" customFormat="1" ht="15" customHeight="1" x14ac:dyDescent="0.25">
      <c r="A43" s="48" t="s">
        <v>134</v>
      </c>
      <c r="B43" s="128"/>
      <c r="C43" s="48"/>
      <c r="D43" s="128"/>
      <c r="E43" s="33"/>
      <c r="F43" s="34"/>
      <c r="G43" s="35"/>
      <c r="H43" s="178"/>
      <c r="I43" s="181"/>
      <c r="J43" s="114"/>
      <c r="K43" s="32"/>
      <c r="L43" s="32"/>
      <c r="M43" s="32"/>
      <c r="N43" s="32"/>
      <c r="O43" s="313">
        <v>76</v>
      </c>
      <c r="Q43" s="109"/>
      <c r="R43" s="109"/>
      <c r="S43" s="11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ht="15" customHeight="1" x14ac:dyDescent="0.25">
      <c r="A44" s="119" t="s">
        <v>137</v>
      </c>
      <c r="B44" s="7"/>
      <c r="C44" s="120"/>
      <c r="D44" s="7"/>
      <c r="E44" s="121"/>
      <c r="F44" s="122"/>
      <c r="G44" s="123"/>
      <c r="H44" s="194"/>
      <c r="I44" s="196"/>
      <c r="K44" s="124"/>
      <c r="L44" s="125"/>
      <c r="M44" s="125"/>
      <c r="N44" s="8"/>
      <c r="O44" s="312">
        <v>78</v>
      </c>
      <c r="Q44" s="126"/>
      <c r="R44" s="126"/>
      <c r="S44" s="127"/>
    </row>
    <row r="45" spans="1:255" ht="15" customHeight="1" x14ac:dyDescent="0.25">
      <c r="A45" s="42" t="s">
        <v>130</v>
      </c>
      <c r="B45" s="7"/>
      <c r="C45" s="43">
        <v>2</v>
      </c>
      <c r="D45" s="7"/>
      <c r="E45" s="85"/>
      <c r="F45" s="86"/>
      <c r="G45" s="87"/>
      <c r="H45" s="179"/>
      <c r="I45" s="182"/>
      <c r="K45" s="44">
        <v>2</v>
      </c>
      <c r="L45" s="39"/>
      <c r="M45" s="39"/>
      <c r="N45" s="8"/>
      <c r="O45" s="313">
        <v>78</v>
      </c>
      <c r="Q45" s="45"/>
      <c r="R45" s="45"/>
      <c r="S45" s="46"/>
    </row>
    <row r="46" spans="1:255" ht="27.75" customHeight="1" x14ac:dyDescent="0.25">
      <c r="A46" s="42" t="s">
        <v>502</v>
      </c>
      <c r="B46" s="7"/>
      <c r="C46" s="43">
        <v>2</v>
      </c>
      <c r="D46" s="7"/>
      <c r="E46" s="85"/>
      <c r="F46" s="86"/>
      <c r="G46" s="87"/>
      <c r="H46" s="179"/>
      <c r="I46" s="182"/>
      <c r="K46" s="44"/>
      <c r="L46" s="39">
        <v>2</v>
      </c>
      <c r="M46" s="39"/>
      <c r="N46" s="8"/>
      <c r="O46" s="313">
        <v>81</v>
      </c>
      <c r="Q46" s="45"/>
      <c r="R46" s="45"/>
      <c r="S46" s="173" t="s">
        <v>512</v>
      </c>
    </row>
    <row r="47" spans="1:255" ht="15" customHeight="1" x14ac:dyDescent="0.25">
      <c r="A47" s="42" t="s">
        <v>320</v>
      </c>
      <c r="B47" s="7"/>
      <c r="C47" s="43">
        <v>1</v>
      </c>
      <c r="D47" s="7"/>
      <c r="E47" s="85"/>
      <c r="F47" s="86"/>
      <c r="G47" s="87"/>
      <c r="H47" s="179"/>
      <c r="I47" s="182"/>
      <c r="K47" s="44"/>
      <c r="L47" s="39">
        <v>1</v>
      </c>
      <c r="M47" s="39"/>
      <c r="N47" s="8"/>
      <c r="O47" s="61"/>
      <c r="Q47" s="55" t="s">
        <v>135</v>
      </c>
      <c r="R47" s="55" t="s">
        <v>178</v>
      </c>
      <c r="S47" s="46" t="s">
        <v>64</v>
      </c>
    </row>
    <row r="48" spans="1:255" ht="15" customHeight="1" x14ac:dyDescent="0.25">
      <c r="A48" s="42" t="s">
        <v>347</v>
      </c>
      <c r="B48" s="7"/>
      <c r="C48" s="43">
        <v>1</v>
      </c>
      <c r="D48" s="7"/>
      <c r="E48" s="85"/>
      <c r="F48" s="86"/>
      <c r="G48" s="87"/>
      <c r="H48" s="179"/>
      <c r="I48" s="182"/>
      <c r="K48" s="44"/>
      <c r="L48" s="39">
        <v>1</v>
      </c>
      <c r="M48" s="39"/>
      <c r="N48" s="8"/>
      <c r="O48" s="61"/>
      <c r="Q48" s="55" t="s">
        <v>135</v>
      </c>
      <c r="R48" s="55"/>
      <c r="S48" s="46" t="s">
        <v>64</v>
      </c>
    </row>
    <row r="49" spans="1:19" ht="15" customHeight="1" x14ac:dyDescent="0.25">
      <c r="A49" s="42" t="s">
        <v>348</v>
      </c>
      <c r="B49" s="7"/>
      <c r="C49" s="43">
        <v>1</v>
      </c>
      <c r="D49" s="7"/>
      <c r="E49" s="85"/>
      <c r="F49" s="86"/>
      <c r="G49" s="87"/>
      <c r="H49" s="179"/>
      <c r="I49" s="182"/>
      <c r="K49" s="44"/>
      <c r="L49" s="39">
        <v>1</v>
      </c>
      <c r="M49" s="39"/>
      <c r="N49" s="8"/>
      <c r="O49" s="61"/>
      <c r="Q49" s="55" t="s">
        <v>135</v>
      </c>
      <c r="R49" s="55"/>
      <c r="S49" s="46" t="s">
        <v>64</v>
      </c>
    </row>
    <row r="50" spans="1:19" ht="15" customHeight="1" x14ac:dyDescent="0.25">
      <c r="A50" s="42" t="s">
        <v>349</v>
      </c>
      <c r="B50" s="7"/>
      <c r="C50" s="43">
        <v>1</v>
      </c>
      <c r="D50" s="7"/>
      <c r="E50" s="85"/>
      <c r="F50" s="86"/>
      <c r="G50" s="87"/>
      <c r="H50" s="179"/>
      <c r="I50" s="182"/>
      <c r="K50" s="44"/>
      <c r="L50" s="39">
        <v>1</v>
      </c>
      <c r="M50" s="39"/>
      <c r="N50" s="8"/>
      <c r="O50" s="61"/>
      <c r="Q50" s="55" t="s">
        <v>135</v>
      </c>
      <c r="R50" s="55"/>
      <c r="S50" s="46" t="s">
        <v>64</v>
      </c>
    </row>
    <row r="51" spans="1:19" ht="15" customHeight="1" x14ac:dyDescent="0.25">
      <c r="A51" s="42" t="s">
        <v>350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61"/>
      <c r="Q51" s="55" t="s">
        <v>135</v>
      </c>
      <c r="R51" s="55"/>
      <c r="S51" s="46" t="s">
        <v>64</v>
      </c>
    </row>
    <row r="52" spans="1:19" ht="15" customHeight="1" x14ac:dyDescent="0.25">
      <c r="A52" s="42" t="s">
        <v>321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>
        <v>1</v>
      </c>
      <c r="M52" s="39"/>
      <c r="N52" s="8"/>
      <c r="O52" s="61"/>
      <c r="Q52" s="55" t="s">
        <v>135</v>
      </c>
      <c r="R52" s="55"/>
      <c r="S52" s="46" t="s">
        <v>322</v>
      </c>
    </row>
    <row r="53" spans="1:19" ht="15" customHeight="1" x14ac:dyDescent="0.25">
      <c r="A53" s="42" t="s">
        <v>351</v>
      </c>
      <c r="B53" s="7"/>
      <c r="C53" s="43">
        <v>1</v>
      </c>
      <c r="D53" s="7"/>
      <c r="E53" s="85"/>
      <c r="F53" s="86"/>
      <c r="G53" s="87"/>
      <c r="H53" s="179"/>
      <c r="I53" s="182"/>
      <c r="K53" s="44"/>
      <c r="L53" s="39">
        <v>1</v>
      </c>
      <c r="M53" s="39"/>
      <c r="N53" s="8"/>
      <c r="O53" s="61"/>
      <c r="Q53" s="55" t="s">
        <v>135</v>
      </c>
      <c r="R53" s="55"/>
      <c r="S53" s="46" t="s">
        <v>322</v>
      </c>
    </row>
    <row r="54" spans="1:19" ht="15" customHeight="1" x14ac:dyDescent="0.25">
      <c r="A54" s="42" t="s">
        <v>323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39">
        <v>1</v>
      </c>
      <c r="M54" s="39"/>
      <c r="N54" s="8"/>
      <c r="O54" s="61"/>
      <c r="Q54" s="55" t="s">
        <v>135</v>
      </c>
      <c r="R54" s="55"/>
      <c r="S54" s="46" t="s">
        <v>322</v>
      </c>
    </row>
    <row r="55" spans="1:19" ht="15" customHeight="1" x14ac:dyDescent="0.25">
      <c r="A55" s="42" t="s">
        <v>352</v>
      </c>
      <c r="B55" s="7"/>
      <c r="C55" s="43">
        <v>1</v>
      </c>
      <c r="D55" s="7"/>
      <c r="E55" s="85"/>
      <c r="F55" s="86"/>
      <c r="G55" s="87"/>
      <c r="H55" s="179"/>
      <c r="I55" s="182"/>
      <c r="K55" s="44"/>
      <c r="L55" s="39">
        <v>1</v>
      </c>
      <c r="M55" s="39"/>
      <c r="N55" s="8"/>
      <c r="O55" s="61"/>
      <c r="Q55" s="55" t="s">
        <v>135</v>
      </c>
      <c r="R55" s="55"/>
      <c r="S55" s="46" t="s">
        <v>322</v>
      </c>
    </row>
    <row r="56" spans="1:19" ht="15" customHeight="1" x14ac:dyDescent="0.25">
      <c r="A56" s="42" t="s">
        <v>9</v>
      </c>
      <c r="B56" s="7"/>
      <c r="C56" s="43">
        <v>1</v>
      </c>
      <c r="D56" s="7"/>
      <c r="E56" s="85"/>
      <c r="F56" s="86"/>
      <c r="G56" s="87"/>
      <c r="H56" s="179"/>
      <c r="I56" s="182"/>
      <c r="K56" s="44">
        <v>1</v>
      </c>
      <c r="L56" s="39"/>
      <c r="M56" s="39"/>
      <c r="N56" s="8"/>
      <c r="O56" s="313">
        <v>85</v>
      </c>
      <c r="Q56" s="45"/>
      <c r="R56" s="45"/>
      <c r="S56" s="46"/>
    </row>
    <row r="57" spans="1:19" ht="15" customHeight="1" x14ac:dyDescent="0.25">
      <c r="A57" s="106" t="s">
        <v>15</v>
      </c>
      <c r="B57" s="7"/>
      <c r="C57" s="43"/>
      <c r="D57" s="7"/>
      <c r="E57" s="85"/>
      <c r="F57" s="86"/>
      <c r="G57" s="87"/>
      <c r="H57" s="179"/>
      <c r="I57" s="182"/>
      <c r="K57" s="44"/>
      <c r="L57" s="39"/>
      <c r="M57" s="39"/>
      <c r="N57" s="8"/>
      <c r="O57" s="313">
        <v>86</v>
      </c>
      <c r="Q57" s="45"/>
      <c r="R57" s="45"/>
      <c r="S57" s="46"/>
    </row>
    <row r="58" spans="1:19" ht="15" customHeight="1" x14ac:dyDescent="0.25">
      <c r="A58" s="42" t="s">
        <v>91</v>
      </c>
      <c r="B58" s="7"/>
      <c r="C58" s="43">
        <v>2</v>
      </c>
      <c r="D58" s="7"/>
      <c r="E58" s="85"/>
      <c r="F58" s="86"/>
      <c r="G58" s="87"/>
      <c r="H58" s="179"/>
      <c r="I58" s="182"/>
      <c r="K58" s="44">
        <v>2</v>
      </c>
      <c r="L58" s="39"/>
      <c r="M58" s="39"/>
      <c r="N58" s="8"/>
      <c r="O58" s="313">
        <v>87</v>
      </c>
      <c r="Q58" s="45"/>
      <c r="R58" s="45"/>
      <c r="S58" s="46"/>
    </row>
    <row r="59" spans="1:19" ht="15" customHeight="1" x14ac:dyDescent="0.25">
      <c r="A59" s="42" t="s">
        <v>324</v>
      </c>
      <c r="B59" s="7"/>
      <c r="C59" s="43">
        <v>4.5</v>
      </c>
      <c r="D59" s="7"/>
      <c r="E59" s="85"/>
      <c r="F59" s="86"/>
      <c r="G59" s="87"/>
      <c r="H59" s="179"/>
      <c r="I59" s="182"/>
      <c r="K59" s="44" t="s">
        <v>19</v>
      </c>
      <c r="L59" s="39">
        <v>4.5</v>
      </c>
      <c r="M59" s="39"/>
      <c r="N59" s="8"/>
      <c r="O59" s="313">
        <v>95</v>
      </c>
      <c r="Q59" s="45"/>
      <c r="R59" s="55"/>
      <c r="S59" s="46" t="s">
        <v>65</v>
      </c>
    </row>
    <row r="60" spans="1:19" ht="15" customHeight="1" x14ac:dyDescent="0.25">
      <c r="A60" s="42" t="s">
        <v>324</v>
      </c>
      <c r="B60" s="7"/>
      <c r="C60" s="43"/>
      <c r="D60" s="7"/>
      <c r="E60" s="85"/>
      <c r="F60" s="86"/>
      <c r="G60" s="87"/>
      <c r="H60" s="179"/>
      <c r="I60" s="182"/>
      <c r="K60" s="44" t="s">
        <v>19</v>
      </c>
      <c r="L60" s="39"/>
      <c r="M60" s="39"/>
      <c r="N60" s="8"/>
      <c r="O60" s="313"/>
      <c r="Q60" s="55" t="s">
        <v>135</v>
      </c>
      <c r="R60" s="55" t="s">
        <v>178</v>
      </c>
      <c r="S60" s="46" t="s">
        <v>65</v>
      </c>
    </row>
    <row r="61" spans="1:19" ht="15" customHeight="1" x14ac:dyDescent="0.25">
      <c r="A61" s="42" t="s">
        <v>325</v>
      </c>
      <c r="B61" s="7"/>
      <c r="C61" s="43">
        <v>2.5</v>
      </c>
      <c r="D61" s="7"/>
      <c r="E61" s="85"/>
      <c r="F61" s="86"/>
      <c r="G61" s="87"/>
      <c r="H61" s="179"/>
      <c r="I61" s="182"/>
      <c r="K61" s="44"/>
      <c r="L61" s="39">
        <v>2.5</v>
      </c>
      <c r="M61" s="39"/>
      <c r="N61" s="8"/>
      <c r="O61" s="313">
        <v>103</v>
      </c>
      <c r="Q61" s="55"/>
      <c r="R61" s="55"/>
      <c r="S61" s="46" t="s">
        <v>65</v>
      </c>
    </row>
    <row r="62" spans="1:19" ht="15" customHeight="1" x14ac:dyDescent="0.25">
      <c r="A62" s="42" t="s">
        <v>354</v>
      </c>
      <c r="B62" s="7"/>
      <c r="C62" s="43">
        <v>4.5</v>
      </c>
      <c r="D62" s="7"/>
      <c r="E62" s="85"/>
      <c r="F62" s="86"/>
      <c r="G62" s="87"/>
      <c r="H62" s="179"/>
      <c r="I62" s="182"/>
      <c r="K62" s="44" t="s">
        <v>19</v>
      </c>
      <c r="L62" s="39">
        <v>4.5</v>
      </c>
      <c r="M62" s="39"/>
      <c r="N62" s="8"/>
      <c r="O62" s="313">
        <v>104</v>
      </c>
      <c r="Q62" s="45"/>
      <c r="R62" s="45"/>
      <c r="S62" s="84" t="s">
        <v>65</v>
      </c>
    </row>
    <row r="63" spans="1:19" ht="15" customHeight="1" x14ac:dyDescent="0.25">
      <c r="A63" s="42" t="s">
        <v>355</v>
      </c>
      <c r="B63" s="7"/>
      <c r="C63" s="43">
        <v>4.5</v>
      </c>
      <c r="D63" s="7"/>
      <c r="E63" s="85"/>
      <c r="F63" s="86"/>
      <c r="G63" s="87"/>
      <c r="H63" s="179"/>
      <c r="I63" s="182"/>
      <c r="K63" s="44"/>
      <c r="L63" s="39">
        <v>4.5</v>
      </c>
      <c r="M63" s="39"/>
      <c r="N63" s="8"/>
      <c r="O63" s="313"/>
      <c r="Q63" s="55" t="s">
        <v>135</v>
      </c>
      <c r="R63" s="55"/>
      <c r="S63" s="84" t="s">
        <v>503</v>
      </c>
    </row>
    <row r="64" spans="1:19" ht="15" customHeight="1" x14ac:dyDescent="0.25">
      <c r="A64" s="42" t="s">
        <v>353</v>
      </c>
      <c r="B64" s="7"/>
      <c r="C64" s="43">
        <v>4.5</v>
      </c>
      <c r="D64" s="7"/>
      <c r="E64" s="85"/>
      <c r="F64" s="86"/>
      <c r="G64" s="87"/>
      <c r="H64" s="179"/>
      <c r="I64" s="182"/>
      <c r="K64" s="44"/>
      <c r="L64" s="39">
        <v>4.5</v>
      </c>
      <c r="M64" s="39"/>
      <c r="N64" s="8"/>
      <c r="O64" s="313">
        <v>111</v>
      </c>
      <c r="Q64" s="45"/>
      <c r="R64" s="45"/>
      <c r="S64" s="84" t="s">
        <v>65</v>
      </c>
    </row>
    <row r="65" spans="1:19" ht="15" customHeight="1" x14ac:dyDescent="0.25">
      <c r="A65" s="42" t="s">
        <v>356</v>
      </c>
      <c r="B65" s="7"/>
      <c r="C65" s="43">
        <v>4.25</v>
      </c>
      <c r="D65" s="7"/>
      <c r="E65" s="85"/>
      <c r="F65" s="86"/>
      <c r="G65" s="87"/>
      <c r="H65" s="179"/>
      <c r="I65" s="182"/>
      <c r="K65" s="44"/>
      <c r="L65" s="39">
        <v>4.25</v>
      </c>
      <c r="M65" s="39"/>
      <c r="N65" s="8"/>
      <c r="O65" s="313">
        <v>116</v>
      </c>
      <c r="Q65" s="45"/>
      <c r="R65" s="45"/>
      <c r="S65" s="84" t="s">
        <v>65</v>
      </c>
    </row>
    <row r="66" spans="1:19" ht="15" customHeight="1" x14ac:dyDescent="0.25">
      <c r="A66" s="42" t="s">
        <v>136</v>
      </c>
      <c r="B66" s="7"/>
      <c r="C66" s="43">
        <v>1.5</v>
      </c>
      <c r="D66" s="7"/>
      <c r="E66" s="85"/>
      <c r="F66" s="86"/>
      <c r="G66" s="87"/>
      <c r="H66" s="179"/>
      <c r="I66" s="182"/>
      <c r="K66" s="44">
        <v>1.5</v>
      </c>
      <c r="L66" s="39"/>
      <c r="M66" s="39"/>
      <c r="N66" s="8"/>
      <c r="O66" s="313">
        <v>124</v>
      </c>
      <c r="Q66" s="45"/>
      <c r="R66" s="45"/>
      <c r="S66" s="84"/>
    </row>
    <row r="67" spans="1:19" ht="15" customHeight="1" x14ac:dyDescent="0.25">
      <c r="A67" s="106" t="s">
        <v>16</v>
      </c>
      <c r="B67" s="7"/>
      <c r="C67" s="43"/>
      <c r="D67" s="7"/>
      <c r="E67" s="85"/>
      <c r="F67" s="86"/>
      <c r="G67" s="87"/>
      <c r="H67" s="179"/>
      <c r="I67" s="182"/>
      <c r="K67" s="44"/>
      <c r="L67" s="39"/>
      <c r="M67" s="39"/>
      <c r="N67" s="8"/>
      <c r="O67" s="313">
        <v>125</v>
      </c>
      <c r="Q67" s="45"/>
      <c r="R67" s="45"/>
      <c r="S67" s="84"/>
    </row>
    <row r="68" spans="1:19" ht="15" customHeight="1" x14ac:dyDescent="0.25">
      <c r="A68" s="42" t="s">
        <v>10</v>
      </c>
      <c r="B68" s="7"/>
      <c r="C68" s="43">
        <v>3</v>
      </c>
      <c r="D68" s="7"/>
      <c r="E68" s="85"/>
      <c r="F68" s="86"/>
      <c r="G68" s="87"/>
      <c r="H68" s="179"/>
      <c r="I68" s="182"/>
      <c r="K68" s="44">
        <v>3</v>
      </c>
      <c r="L68" s="39"/>
      <c r="M68" s="39"/>
      <c r="N68" s="8"/>
      <c r="O68" s="313">
        <v>125</v>
      </c>
      <c r="Q68" s="45"/>
      <c r="R68" s="45"/>
      <c r="S68" s="84"/>
    </row>
    <row r="69" spans="1:19" ht="15" customHeight="1" x14ac:dyDescent="0.25">
      <c r="A69" s="42" t="s">
        <v>357</v>
      </c>
      <c r="B69" s="7"/>
      <c r="C69" s="43">
        <v>4</v>
      </c>
      <c r="D69" s="7"/>
      <c r="E69" s="85"/>
      <c r="F69" s="86"/>
      <c r="G69" s="87"/>
      <c r="H69" s="179"/>
      <c r="I69" s="182"/>
      <c r="K69" s="44"/>
      <c r="L69" s="39">
        <v>4</v>
      </c>
      <c r="M69" s="39"/>
      <c r="N69" s="8"/>
      <c r="O69" s="313">
        <v>135</v>
      </c>
      <c r="Q69" s="45"/>
      <c r="R69" s="45"/>
      <c r="S69" s="84" t="s">
        <v>65</v>
      </c>
    </row>
    <row r="70" spans="1:19" ht="15" customHeight="1" x14ac:dyDescent="0.25">
      <c r="A70" s="42" t="s">
        <v>358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13">
        <v>141</v>
      </c>
      <c r="Q70" s="45"/>
      <c r="R70" s="45"/>
      <c r="S70" s="84" t="s">
        <v>65</v>
      </c>
    </row>
    <row r="71" spans="1:19" ht="15" customHeight="1" x14ac:dyDescent="0.25">
      <c r="A71" s="42" t="s">
        <v>360</v>
      </c>
      <c r="B71" s="7"/>
      <c r="C71" s="43">
        <v>3.5</v>
      </c>
      <c r="D71" s="7"/>
      <c r="E71" s="85"/>
      <c r="F71" s="86"/>
      <c r="G71" s="87"/>
      <c r="H71" s="179"/>
      <c r="I71" s="182"/>
      <c r="K71" s="44"/>
      <c r="L71" s="39">
        <v>3.5</v>
      </c>
      <c r="M71" s="39"/>
      <c r="N71" s="8"/>
      <c r="O71" s="313">
        <v>142</v>
      </c>
      <c r="Q71" s="45"/>
      <c r="R71" s="45"/>
      <c r="S71" s="84" t="s">
        <v>65</v>
      </c>
    </row>
    <row r="72" spans="1:19" ht="15" customHeight="1" x14ac:dyDescent="0.25">
      <c r="A72" s="42" t="s">
        <v>359</v>
      </c>
      <c r="B72" s="7"/>
      <c r="C72" s="43">
        <v>3</v>
      </c>
      <c r="D72" s="7"/>
      <c r="E72" s="85"/>
      <c r="F72" s="86"/>
      <c r="G72" s="87"/>
      <c r="H72" s="179"/>
      <c r="I72" s="182"/>
      <c r="K72" s="44"/>
      <c r="L72" s="39">
        <v>3</v>
      </c>
      <c r="M72" s="39"/>
      <c r="N72" s="8"/>
      <c r="O72" s="313">
        <v>149</v>
      </c>
      <c r="Q72" s="45"/>
      <c r="R72" s="45"/>
      <c r="S72" s="84" t="s">
        <v>65</v>
      </c>
    </row>
    <row r="73" spans="1:19" ht="15" customHeight="1" x14ac:dyDescent="0.25">
      <c r="A73" s="42" t="s">
        <v>136</v>
      </c>
      <c r="B73" s="7"/>
      <c r="C73" s="43">
        <v>1.5</v>
      </c>
      <c r="D73" s="7"/>
      <c r="E73" s="85"/>
      <c r="F73" s="86"/>
      <c r="G73" s="87"/>
      <c r="H73" s="179"/>
      <c r="I73" s="182"/>
      <c r="K73" s="44">
        <v>1.5</v>
      </c>
      <c r="L73" s="39"/>
      <c r="M73" s="39"/>
      <c r="N73" s="8"/>
      <c r="O73" s="313">
        <v>150</v>
      </c>
      <c r="Q73" s="45"/>
      <c r="R73" s="45"/>
      <c r="S73" s="84"/>
    </row>
    <row r="74" spans="1:19" ht="15" customHeight="1" x14ac:dyDescent="0.25">
      <c r="A74" s="106" t="s">
        <v>20</v>
      </c>
      <c r="B74" s="7"/>
      <c r="C74" s="43"/>
      <c r="D74" s="7"/>
      <c r="E74" s="85"/>
      <c r="F74" s="86"/>
      <c r="G74" s="87"/>
      <c r="H74" s="179"/>
      <c r="I74" s="182"/>
      <c r="K74" s="44"/>
      <c r="L74" s="39"/>
      <c r="M74" s="39"/>
      <c r="N74" s="8"/>
      <c r="O74" s="313">
        <v>151</v>
      </c>
      <c r="Q74" s="45"/>
      <c r="R74" s="45"/>
      <c r="S74" s="46"/>
    </row>
    <row r="75" spans="1:19" ht="15" customHeight="1" x14ac:dyDescent="0.25">
      <c r="A75" s="42" t="s">
        <v>92</v>
      </c>
      <c r="B75" s="7"/>
      <c r="C75" s="43">
        <v>2</v>
      </c>
      <c r="D75" s="7"/>
      <c r="E75" s="85"/>
      <c r="F75" s="86"/>
      <c r="G75" s="87"/>
      <c r="H75" s="179"/>
      <c r="I75" s="182"/>
      <c r="K75" s="44">
        <v>2</v>
      </c>
      <c r="L75" s="39"/>
      <c r="M75" s="39"/>
      <c r="N75" s="8"/>
      <c r="O75" s="313">
        <v>152</v>
      </c>
      <c r="Q75" s="45"/>
      <c r="R75" s="45"/>
      <c r="S75" s="46"/>
    </row>
    <row r="76" spans="1:19" ht="15" customHeight="1" x14ac:dyDescent="0.25">
      <c r="A76" s="42" t="s">
        <v>326</v>
      </c>
      <c r="B76" s="7"/>
      <c r="C76" s="43">
        <v>2.5</v>
      </c>
      <c r="D76" s="7"/>
      <c r="E76" s="85"/>
      <c r="F76" s="86"/>
      <c r="G76" s="87"/>
      <c r="H76" s="179"/>
      <c r="I76" s="182"/>
      <c r="K76" s="44"/>
      <c r="L76" s="39">
        <v>2.5</v>
      </c>
      <c r="M76" s="39"/>
      <c r="N76" s="8"/>
      <c r="O76" s="313">
        <v>159</v>
      </c>
      <c r="Q76" s="45"/>
      <c r="R76" s="45"/>
      <c r="S76" s="46" t="s">
        <v>66</v>
      </c>
    </row>
    <row r="77" spans="1:19" ht="15" customHeight="1" x14ac:dyDescent="0.25">
      <c r="A77" s="42" t="s">
        <v>327</v>
      </c>
      <c r="B77" s="7"/>
      <c r="C77" s="43">
        <v>2.5</v>
      </c>
      <c r="D77" s="7"/>
      <c r="E77" s="85"/>
      <c r="F77" s="86"/>
      <c r="G77" s="87"/>
      <c r="H77" s="179"/>
      <c r="I77" s="182"/>
      <c r="K77" s="44"/>
      <c r="L77" s="39">
        <v>2.5</v>
      </c>
      <c r="M77" s="39"/>
      <c r="N77" s="8"/>
      <c r="O77" s="313">
        <v>165</v>
      </c>
      <c r="Q77" s="45"/>
      <c r="R77" s="45"/>
      <c r="S77" s="46" t="s">
        <v>66</v>
      </c>
    </row>
    <row r="78" spans="1:19" ht="15" customHeight="1" x14ac:dyDescent="0.25">
      <c r="A78" s="42" t="s">
        <v>328</v>
      </c>
      <c r="B78" s="7"/>
      <c r="C78" s="43">
        <v>2.5</v>
      </c>
      <c r="D78" s="7"/>
      <c r="E78" s="85"/>
      <c r="F78" s="86"/>
      <c r="G78" s="87"/>
      <c r="H78" s="179"/>
      <c r="I78" s="182"/>
      <c r="K78" s="44"/>
      <c r="L78" s="39">
        <v>2.5</v>
      </c>
      <c r="M78" s="39"/>
      <c r="N78" s="8"/>
      <c r="O78" s="313">
        <v>166</v>
      </c>
      <c r="Q78" s="45"/>
      <c r="R78" s="45"/>
      <c r="S78" s="46" t="s">
        <v>66</v>
      </c>
    </row>
    <row r="79" spans="1:19" ht="15" customHeight="1" x14ac:dyDescent="0.25">
      <c r="A79" s="42" t="s">
        <v>329</v>
      </c>
      <c r="B79" s="7"/>
      <c r="C79" s="43">
        <v>3.5</v>
      </c>
      <c r="D79" s="7"/>
      <c r="E79" s="85"/>
      <c r="F79" s="86"/>
      <c r="G79" s="87"/>
      <c r="H79" s="179"/>
      <c r="I79" s="182"/>
      <c r="K79" s="44"/>
      <c r="L79" s="39">
        <v>3.5</v>
      </c>
      <c r="M79" s="39"/>
      <c r="N79" s="8"/>
      <c r="O79" s="313">
        <v>167</v>
      </c>
      <c r="Q79" s="45"/>
      <c r="R79" s="45"/>
      <c r="S79" s="46" t="s">
        <v>66</v>
      </c>
    </row>
    <row r="80" spans="1:19" ht="15" customHeight="1" x14ac:dyDescent="0.25">
      <c r="A80" s="42" t="s">
        <v>330</v>
      </c>
      <c r="B80" s="7"/>
      <c r="C80" s="43">
        <v>2.5</v>
      </c>
      <c r="D80" s="7"/>
      <c r="E80" s="85"/>
      <c r="F80" s="86"/>
      <c r="G80" s="87"/>
      <c r="H80" s="179"/>
      <c r="I80" s="182"/>
      <c r="K80" s="44"/>
      <c r="L80" s="39">
        <v>2.5</v>
      </c>
      <c r="M80" s="39"/>
      <c r="N80" s="8"/>
      <c r="O80" s="313">
        <v>173</v>
      </c>
      <c r="Q80" s="45"/>
      <c r="R80" s="45"/>
      <c r="S80" s="46" t="s">
        <v>66</v>
      </c>
    </row>
    <row r="81" spans="1:19" ht="15" customHeight="1" x14ac:dyDescent="0.25">
      <c r="A81" s="42" t="s">
        <v>331</v>
      </c>
      <c r="B81" s="7"/>
      <c r="C81" s="43">
        <v>3</v>
      </c>
      <c r="D81" s="7"/>
      <c r="E81" s="85"/>
      <c r="F81" s="86"/>
      <c r="G81" s="87"/>
      <c r="H81" s="179"/>
      <c r="I81" s="182"/>
      <c r="K81" s="44"/>
      <c r="L81" s="39">
        <v>3</v>
      </c>
      <c r="M81" s="39"/>
      <c r="N81" s="8"/>
      <c r="O81" s="313">
        <v>174</v>
      </c>
      <c r="Q81" s="45"/>
      <c r="R81" s="45"/>
      <c r="S81" s="46" t="s">
        <v>66</v>
      </c>
    </row>
    <row r="82" spans="1:19" ht="15" customHeight="1" x14ac:dyDescent="0.25">
      <c r="A82" s="106" t="s">
        <v>17</v>
      </c>
      <c r="B82" s="7"/>
      <c r="C82" s="43"/>
      <c r="D82" s="7"/>
      <c r="E82" s="85"/>
      <c r="F82" s="86"/>
      <c r="G82" s="87"/>
      <c r="H82" s="179"/>
      <c r="I82" s="182"/>
      <c r="K82" s="44"/>
      <c r="L82" s="39"/>
      <c r="M82" s="39"/>
      <c r="N82" s="8"/>
      <c r="O82" s="313">
        <v>181</v>
      </c>
      <c r="Q82" s="45"/>
      <c r="R82" s="45"/>
      <c r="S82" s="46"/>
    </row>
    <row r="83" spans="1:19" ht="15" customHeight="1" x14ac:dyDescent="0.25">
      <c r="A83" s="62" t="s">
        <v>93</v>
      </c>
      <c r="B83" s="7"/>
      <c r="C83" s="43">
        <v>1.5</v>
      </c>
      <c r="D83" s="7"/>
      <c r="E83" s="85"/>
      <c r="F83" s="86"/>
      <c r="G83" s="87"/>
      <c r="H83" s="179"/>
      <c r="I83" s="182"/>
      <c r="K83" s="44">
        <v>1.5</v>
      </c>
      <c r="L83" s="39"/>
      <c r="M83" s="39"/>
      <c r="N83" s="8"/>
      <c r="O83" s="313">
        <v>181</v>
      </c>
      <c r="Q83" s="45"/>
      <c r="R83" s="45"/>
      <c r="S83" s="46"/>
    </row>
    <row r="84" spans="1:19" ht="15" customHeight="1" x14ac:dyDescent="0.25">
      <c r="A84" s="42" t="s">
        <v>346</v>
      </c>
      <c r="B84" s="7"/>
      <c r="C84" s="43">
        <v>4.5</v>
      </c>
      <c r="D84" s="7"/>
      <c r="E84" s="85"/>
      <c r="F84" s="86"/>
      <c r="G84" s="87"/>
      <c r="H84" s="179"/>
      <c r="I84" s="182"/>
      <c r="K84" s="44"/>
      <c r="L84" s="39">
        <v>4.5</v>
      </c>
      <c r="M84" s="39"/>
      <c r="N84" s="8"/>
      <c r="O84" s="313">
        <v>187</v>
      </c>
      <c r="Q84" s="45"/>
      <c r="R84" s="45"/>
      <c r="S84" s="46" t="s">
        <v>65</v>
      </c>
    </row>
    <row r="85" spans="1:19" ht="15" customHeight="1" x14ac:dyDescent="0.25">
      <c r="A85" s="42" t="s">
        <v>361</v>
      </c>
      <c r="B85" s="7"/>
      <c r="C85" s="43">
        <v>3.5</v>
      </c>
      <c r="D85" s="7"/>
      <c r="E85" s="85"/>
      <c r="F85" s="86"/>
      <c r="G85" s="87"/>
      <c r="H85" s="179"/>
      <c r="I85" s="182"/>
      <c r="K85" s="44"/>
      <c r="L85" s="39">
        <v>3.5</v>
      </c>
      <c r="M85" s="39"/>
      <c r="N85" s="8"/>
      <c r="O85" s="313">
        <v>193</v>
      </c>
      <c r="Q85" s="45"/>
      <c r="R85" s="45"/>
      <c r="S85" s="46" t="s">
        <v>65</v>
      </c>
    </row>
    <row r="86" spans="1:19" ht="15" customHeight="1" x14ac:dyDescent="0.25">
      <c r="A86" s="42" t="s">
        <v>319</v>
      </c>
      <c r="B86" s="7"/>
      <c r="C86" s="43">
        <v>1</v>
      </c>
      <c r="D86" s="7"/>
      <c r="E86" s="85"/>
      <c r="F86" s="86"/>
      <c r="G86" s="87"/>
      <c r="H86" s="179"/>
      <c r="I86" s="182"/>
      <c r="K86" s="44"/>
      <c r="L86" s="39"/>
      <c r="M86" s="39">
        <v>1</v>
      </c>
      <c r="N86" s="8"/>
      <c r="O86" s="313">
        <v>199</v>
      </c>
      <c r="Q86" s="45"/>
      <c r="R86" s="45"/>
      <c r="S86" s="46"/>
    </row>
    <row r="87" spans="1:19" ht="15" customHeight="1" x14ac:dyDescent="0.25">
      <c r="A87" s="42" t="s">
        <v>94</v>
      </c>
      <c r="B87" s="7"/>
      <c r="C87" s="43">
        <v>16</v>
      </c>
      <c r="D87" s="7"/>
      <c r="E87" s="85"/>
      <c r="F87" s="86"/>
      <c r="G87" s="87"/>
      <c r="H87" s="179"/>
      <c r="I87" s="182"/>
      <c r="K87" s="44"/>
      <c r="L87" s="39">
        <v>16</v>
      </c>
      <c r="M87" s="39"/>
      <c r="N87" s="8"/>
      <c r="O87" s="313"/>
      <c r="Q87" s="45"/>
      <c r="R87" s="45"/>
      <c r="S87" s="46"/>
    </row>
    <row r="88" spans="1:19" ht="15" customHeight="1" x14ac:dyDescent="0.25">
      <c r="A88" s="24" t="s">
        <v>5</v>
      </c>
      <c r="C88" s="43">
        <f>SUM(C44:C66,C67:C87)</f>
        <v>104.75</v>
      </c>
      <c r="E88" s="36">
        <f>SUM(E44:E87)</f>
        <v>0</v>
      </c>
      <c r="F88" s="86">
        <f>SUM(F44:F87)</f>
        <v>0</v>
      </c>
      <c r="G88" s="87">
        <f>SUM(G44:G87)</f>
        <v>0</v>
      </c>
      <c r="H88" s="186">
        <f>SUM(H44:H87)</f>
        <v>0</v>
      </c>
      <c r="I88" s="182">
        <f>SUM(I44:I87)</f>
        <v>0</v>
      </c>
      <c r="K88" s="39">
        <f>SUM(K43:K87)</f>
        <v>14.5</v>
      </c>
      <c r="L88" s="39">
        <f>SUM(L43:L87)</f>
        <v>89.25</v>
      </c>
      <c r="M88" s="39">
        <f>SUM(M44:M66,M67:M87)</f>
        <v>1</v>
      </c>
      <c r="N88" s="8"/>
    </row>
    <row r="90" spans="1:19" s="1" customFormat="1" ht="15" customHeight="1" x14ac:dyDescent="0.25">
      <c r="A90" s="359" t="s">
        <v>332</v>
      </c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</row>
    <row r="91" spans="1:19" s="1" customFormat="1" ht="15" customHeight="1" x14ac:dyDescent="0.25">
      <c r="A91" s="26"/>
      <c r="B91" s="2"/>
      <c r="C91" s="18"/>
      <c r="D91" s="2"/>
      <c r="E91" s="18"/>
      <c r="F91" s="18"/>
      <c r="G91" s="18"/>
      <c r="H91" s="18"/>
      <c r="I91" s="18"/>
      <c r="J91" s="2"/>
      <c r="K91" s="18"/>
      <c r="L91" s="18"/>
      <c r="M91" s="18"/>
      <c r="N91" s="2"/>
      <c r="O91" s="18"/>
      <c r="P91" s="2"/>
      <c r="Q91" s="2"/>
      <c r="R91" s="2"/>
      <c r="S91" s="26"/>
    </row>
    <row r="92" spans="1:19" ht="15" customHeight="1" x14ac:dyDescent="0.25">
      <c r="A92" s="361" t="s">
        <v>12</v>
      </c>
      <c r="B92" s="3"/>
      <c r="C92" s="329" t="s">
        <v>0</v>
      </c>
      <c r="D92" s="3"/>
      <c r="E92" s="326" t="s">
        <v>1</v>
      </c>
      <c r="F92" s="326"/>
      <c r="G92" s="326"/>
      <c r="H92" s="326"/>
      <c r="I92" s="326"/>
      <c r="J92" s="4"/>
      <c r="K92" s="326" t="s">
        <v>2</v>
      </c>
      <c r="L92" s="326"/>
      <c r="M92" s="326"/>
      <c r="N92" s="5"/>
      <c r="O92" s="337" t="s">
        <v>8</v>
      </c>
      <c r="Q92" s="352" t="s">
        <v>96</v>
      </c>
      <c r="R92" s="350" t="s">
        <v>184</v>
      </c>
      <c r="S92" s="352" t="s">
        <v>55</v>
      </c>
    </row>
    <row r="93" spans="1:19" ht="15" customHeight="1" x14ac:dyDescent="0.25">
      <c r="A93" s="362"/>
      <c r="B93" s="3"/>
      <c r="C93" s="332"/>
      <c r="D93" s="3"/>
      <c r="E93" s="33">
        <v>3</v>
      </c>
      <c r="F93" s="34">
        <v>4</v>
      </c>
      <c r="G93" s="35">
        <v>5</v>
      </c>
      <c r="H93" s="178">
        <v>6</v>
      </c>
      <c r="I93" s="181">
        <v>7</v>
      </c>
      <c r="J93" s="4"/>
      <c r="K93" s="32" t="s">
        <v>3</v>
      </c>
      <c r="L93" s="32" t="s">
        <v>4</v>
      </c>
      <c r="M93" s="32" t="s">
        <v>52</v>
      </c>
      <c r="N93" s="5"/>
      <c r="O93" s="338"/>
      <c r="Q93" s="352"/>
      <c r="R93" s="351"/>
      <c r="S93" s="328"/>
    </row>
    <row r="94" spans="1:19" ht="15" customHeight="1" x14ac:dyDescent="0.25">
      <c r="A94" s="48" t="s">
        <v>131</v>
      </c>
      <c r="B94" s="3"/>
      <c r="C94" s="48"/>
      <c r="D94" s="3"/>
      <c r="E94" s="33"/>
      <c r="F94" s="34"/>
      <c r="G94" s="35"/>
      <c r="H94" s="178"/>
      <c r="I94" s="181"/>
      <c r="J94" s="4"/>
      <c r="K94" s="32"/>
      <c r="L94" s="32"/>
      <c r="M94" s="32"/>
      <c r="N94" s="5"/>
      <c r="O94" s="314">
        <v>2</v>
      </c>
      <c r="Q94" s="112"/>
      <c r="R94" s="112"/>
      <c r="S94" s="40"/>
    </row>
    <row r="95" spans="1:19" ht="15" customHeight="1" x14ac:dyDescent="0.25">
      <c r="A95" s="113" t="s">
        <v>80</v>
      </c>
      <c r="B95" s="7"/>
      <c r="C95" s="43"/>
      <c r="D95" s="7"/>
      <c r="E95" s="85"/>
      <c r="F95" s="86"/>
      <c r="G95" s="87"/>
      <c r="H95" s="179"/>
      <c r="I95" s="182"/>
      <c r="K95" s="44"/>
      <c r="L95" s="39"/>
      <c r="M95" s="39"/>
      <c r="N95" s="8"/>
      <c r="O95" s="313">
        <v>4</v>
      </c>
      <c r="Q95" s="23"/>
      <c r="R95" s="23"/>
      <c r="S95" s="46"/>
    </row>
    <row r="96" spans="1:19" ht="15" customHeight="1" x14ac:dyDescent="0.25">
      <c r="A96" s="62" t="s">
        <v>11</v>
      </c>
      <c r="B96" s="7"/>
      <c r="C96" s="43">
        <v>1.5</v>
      </c>
      <c r="D96" s="7"/>
      <c r="E96" s="85"/>
      <c r="F96" s="86"/>
      <c r="G96" s="87"/>
      <c r="H96" s="179"/>
      <c r="I96" s="182"/>
      <c r="K96" s="44">
        <v>1.5</v>
      </c>
      <c r="L96" s="39"/>
      <c r="M96" s="39"/>
      <c r="N96" s="8"/>
      <c r="O96" s="313">
        <v>4</v>
      </c>
      <c r="Q96" s="23"/>
      <c r="R96" s="23"/>
      <c r="S96" s="46"/>
    </row>
    <row r="97" spans="1:19" ht="15" customHeight="1" x14ac:dyDescent="0.25">
      <c r="A97" s="62" t="s">
        <v>336</v>
      </c>
      <c r="B97" s="7"/>
      <c r="C97" s="43">
        <v>2</v>
      </c>
      <c r="D97" s="7"/>
      <c r="E97" s="85"/>
      <c r="F97" s="86"/>
      <c r="G97" s="87"/>
      <c r="H97" s="179"/>
      <c r="I97" s="182"/>
      <c r="K97" s="44"/>
      <c r="L97" s="39">
        <v>2</v>
      </c>
      <c r="M97" s="39"/>
      <c r="N97" s="8"/>
      <c r="O97" s="313"/>
      <c r="Q97" s="114" t="s">
        <v>135</v>
      </c>
      <c r="R97" s="114"/>
      <c r="S97" s="46" t="s">
        <v>67</v>
      </c>
    </row>
    <row r="98" spans="1:19" ht="15" customHeight="1" x14ac:dyDescent="0.25">
      <c r="A98" s="62" t="s">
        <v>333</v>
      </c>
      <c r="B98" s="7"/>
      <c r="C98" s="43">
        <v>1</v>
      </c>
      <c r="D98" s="7"/>
      <c r="E98" s="85"/>
      <c r="F98" s="86"/>
      <c r="G98" s="87"/>
      <c r="H98" s="179"/>
      <c r="I98" s="182"/>
      <c r="K98" s="44"/>
      <c r="L98" s="39">
        <v>1</v>
      </c>
      <c r="M98" s="39"/>
      <c r="N98" s="8"/>
      <c r="O98" s="313"/>
      <c r="Q98" s="114" t="s">
        <v>135</v>
      </c>
      <c r="R98" s="114"/>
      <c r="S98" s="46" t="s">
        <v>67</v>
      </c>
    </row>
    <row r="99" spans="1:19" ht="15" customHeight="1" x14ac:dyDescent="0.25">
      <c r="A99" s="62" t="s">
        <v>334</v>
      </c>
      <c r="B99" s="7"/>
      <c r="C99" s="43">
        <v>1</v>
      </c>
      <c r="D99" s="7"/>
      <c r="E99" s="85"/>
      <c r="F99" s="86"/>
      <c r="G99" s="87"/>
      <c r="H99" s="179"/>
      <c r="I99" s="182"/>
      <c r="K99" s="44"/>
      <c r="L99" s="39">
        <v>1</v>
      </c>
      <c r="M99" s="39"/>
      <c r="N99" s="8"/>
      <c r="O99" s="313"/>
      <c r="Q99" s="114" t="s">
        <v>135</v>
      </c>
      <c r="R99" s="114"/>
      <c r="S99" s="46" t="s">
        <v>67</v>
      </c>
    </row>
    <row r="100" spans="1:19" ht="15" customHeight="1" x14ac:dyDescent="0.25">
      <c r="A100" s="62" t="s">
        <v>335</v>
      </c>
      <c r="B100" s="7"/>
      <c r="C100" s="43">
        <v>0.5</v>
      </c>
      <c r="D100" s="7"/>
      <c r="E100" s="85"/>
      <c r="F100" s="86"/>
      <c r="G100" s="87"/>
      <c r="H100" s="179"/>
      <c r="I100" s="182"/>
      <c r="K100" s="44"/>
      <c r="L100" s="39">
        <v>0.5</v>
      </c>
      <c r="M100" s="39"/>
      <c r="N100" s="8"/>
      <c r="O100" s="313"/>
      <c r="Q100" s="114" t="s">
        <v>135</v>
      </c>
      <c r="R100" s="114"/>
      <c r="S100" s="46" t="s">
        <v>67</v>
      </c>
    </row>
    <row r="101" spans="1:19" ht="15" customHeight="1" x14ac:dyDescent="0.25">
      <c r="A101" s="62" t="s">
        <v>362</v>
      </c>
      <c r="B101" s="7"/>
      <c r="C101" s="43">
        <v>1.5</v>
      </c>
      <c r="D101" s="7"/>
      <c r="E101" s="85"/>
      <c r="F101" s="86"/>
      <c r="G101" s="87"/>
      <c r="H101" s="179"/>
      <c r="I101" s="182"/>
      <c r="K101" s="44">
        <v>1.5</v>
      </c>
      <c r="L101" s="39"/>
      <c r="M101" s="39"/>
      <c r="N101" s="8"/>
      <c r="O101" s="313">
        <v>11</v>
      </c>
      <c r="Q101" s="23"/>
      <c r="R101" s="23"/>
      <c r="S101" s="46"/>
    </row>
    <row r="102" spans="1:19" ht="15" customHeight="1" x14ac:dyDescent="0.25">
      <c r="A102" s="62" t="s">
        <v>140</v>
      </c>
      <c r="B102" s="7"/>
      <c r="C102" s="43">
        <v>1</v>
      </c>
      <c r="D102" s="7"/>
      <c r="E102" s="85"/>
      <c r="F102" s="86"/>
      <c r="G102" s="87"/>
      <c r="H102" s="179"/>
      <c r="I102" s="182"/>
      <c r="K102" s="44">
        <v>1</v>
      </c>
      <c r="L102" s="39"/>
      <c r="M102" s="39"/>
      <c r="N102" s="8"/>
      <c r="O102" s="313">
        <v>15</v>
      </c>
      <c r="Q102" s="23"/>
      <c r="R102" s="23"/>
      <c r="S102" s="46"/>
    </row>
    <row r="103" spans="1:19" ht="15" customHeight="1" x14ac:dyDescent="0.25">
      <c r="A103" s="113" t="s">
        <v>81</v>
      </c>
      <c r="B103" s="7"/>
      <c r="C103" s="43" t="s">
        <v>19</v>
      </c>
      <c r="D103" s="7"/>
      <c r="E103" s="85"/>
      <c r="F103" s="86"/>
      <c r="G103" s="87"/>
      <c r="H103" s="179"/>
      <c r="I103" s="182"/>
      <c r="K103" s="44"/>
      <c r="L103" s="39"/>
      <c r="M103" s="39"/>
      <c r="N103" s="8"/>
      <c r="O103" s="313">
        <v>16</v>
      </c>
      <c r="Q103" s="23"/>
      <c r="R103" s="23"/>
      <c r="S103" s="46"/>
    </row>
    <row r="104" spans="1:19" ht="15" customHeight="1" x14ac:dyDescent="0.25">
      <c r="A104" s="62" t="s">
        <v>363</v>
      </c>
      <c r="B104" s="7">
        <v>4.5</v>
      </c>
      <c r="C104" s="43">
        <v>4.5</v>
      </c>
      <c r="D104" s="7"/>
      <c r="E104" s="85"/>
      <c r="F104" s="86"/>
      <c r="G104" s="87"/>
      <c r="H104" s="179"/>
      <c r="I104" s="182"/>
      <c r="K104" s="44"/>
      <c r="L104" s="39">
        <v>4.5</v>
      </c>
      <c r="M104" s="39"/>
      <c r="N104" s="8"/>
      <c r="O104" s="313">
        <v>17</v>
      </c>
      <c r="Q104" s="23"/>
      <c r="R104" s="23"/>
      <c r="S104" s="46" t="s">
        <v>68</v>
      </c>
    </row>
    <row r="105" spans="1:19" ht="27" customHeight="1" x14ac:dyDescent="0.25">
      <c r="A105" s="62" t="s">
        <v>364</v>
      </c>
      <c r="B105" s="7"/>
      <c r="C105" s="43">
        <v>4.5</v>
      </c>
      <c r="D105" s="7"/>
      <c r="E105" s="85"/>
      <c r="F105" s="86"/>
      <c r="G105" s="87"/>
      <c r="H105" s="179"/>
      <c r="I105" s="182"/>
      <c r="K105" s="44"/>
      <c r="L105" s="39">
        <v>4.5</v>
      </c>
      <c r="M105" s="39"/>
      <c r="N105" s="8"/>
      <c r="O105" s="313">
        <v>24</v>
      </c>
      <c r="Q105" s="23"/>
      <c r="R105" s="23"/>
      <c r="S105" s="46" t="s">
        <v>68</v>
      </c>
    </row>
    <row r="106" spans="1:19" ht="27" customHeight="1" x14ac:dyDescent="0.25">
      <c r="A106" s="62" t="s">
        <v>365</v>
      </c>
      <c r="B106" s="7"/>
      <c r="C106" s="43">
        <v>4.5</v>
      </c>
      <c r="D106" s="7"/>
      <c r="E106" s="85"/>
      <c r="F106" s="86"/>
      <c r="G106" s="87"/>
      <c r="H106" s="179"/>
      <c r="I106" s="182"/>
      <c r="K106" s="44"/>
      <c r="L106" s="39">
        <v>4.5</v>
      </c>
      <c r="M106" s="39"/>
      <c r="N106" s="8"/>
      <c r="O106" s="313">
        <v>30</v>
      </c>
      <c r="Q106" s="23"/>
      <c r="R106" s="23"/>
      <c r="S106" s="46" t="s">
        <v>68</v>
      </c>
    </row>
    <row r="107" spans="1:19" ht="15" customHeight="1" x14ac:dyDescent="0.25">
      <c r="A107" s="62" t="s">
        <v>337</v>
      </c>
      <c r="B107" s="7"/>
      <c r="C107" s="43">
        <v>4</v>
      </c>
      <c r="D107" s="7"/>
      <c r="E107" s="85"/>
      <c r="F107" s="86"/>
      <c r="G107" s="87"/>
      <c r="H107" s="179"/>
      <c r="I107" s="182"/>
      <c r="K107" s="44"/>
      <c r="L107" s="39">
        <v>4</v>
      </c>
      <c r="M107" s="39"/>
      <c r="N107" s="8"/>
      <c r="O107" s="313">
        <v>37</v>
      </c>
      <c r="Q107" s="23"/>
      <c r="R107" s="23"/>
      <c r="S107" s="46" t="s">
        <v>511</v>
      </c>
    </row>
    <row r="108" spans="1:19" ht="27" customHeight="1" x14ac:dyDescent="0.25">
      <c r="A108" s="62" t="s">
        <v>366</v>
      </c>
      <c r="B108" s="7"/>
      <c r="C108" s="43">
        <v>5</v>
      </c>
      <c r="D108" s="7"/>
      <c r="E108" s="85"/>
      <c r="F108" s="86"/>
      <c r="G108" s="87"/>
      <c r="H108" s="179"/>
      <c r="I108" s="182"/>
      <c r="K108" s="44"/>
      <c r="L108" s="39">
        <v>5</v>
      </c>
      <c r="M108" s="39"/>
      <c r="N108" s="8"/>
      <c r="O108" s="313">
        <v>43</v>
      </c>
      <c r="Q108" s="23"/>
      <c r="R108" s="23"/>
      <c r="S108" s="46" t="s">
        <v>68</v>
      </c>
    </row>
    <row r="109" spans="1:19" ht="27" customHeight="1" x14ac:dyDescent="0.25">
      <c r="A109" s="62" t="s">
        <v>367</v>
      </c>
      <c r="B109" s="7"/>
      <c r="C109" s="43">
        <v>4.5</v>
      </c>
      <c r="D109" s="7"/>
      <c r="E109" s="85"/>
      <c r="F109" s="86"/>
      <c r="G109" s="87"/>
      <c r="H109" s="179"/>
      <c r="I109" s="182"/>
      <c r="K109" s="44"/>
      <c r="L109" s="39">
        <v>4.5</v>
      </c>
      <c r="M109" s="39"/>
      <c r="N109" s="8"/>
      <c r="O109" s="313">
        <v>50</v>
      </c>
      <c r="Q109" s="23"/>
      <c r="R109" s="23"/>
      <c r="S109" s="46" t="s">
        <v>68</v>
      </c>
    </row>
    <row r="110" spans="1:19" ht="27" customHeight="1" x14ac:dyDescent="0.25">
      <c r="A110" s="62" t="s">
        <v>368</v>
      </c>
      <c r="B110" s="7"/>
      <c r="C110" s="43">
        <v>2.5</v>
      </c>
      <c r="D110" s="7"/>
      <c r="E110" s="85"/>
      <c r="F110" s="86"/>
      <c r="G110" s="87"/>
      <c r="H110" s="179"/>
      <c r="I110" s="182"/>
      <c r="K110" s="44"/>
      <c r="L110" s="39">
        <v>2.5</v>
      </c>
      <c r="M110" s="39"/>
      <c r="N110" s="8"/>
      <c r="O110" s="313">
        <v>56</v>
      </c>
      <c r="Q110" s="23"/>
      <c r="R110" s="23"/>
      <c r="S110" s="46" t="s">
        <v>68</v>
      </c>
    </row>
    <row r="111" spans="1:19" ht="27" customHeight="1" x14ac:dyDescent="0.25">
      <c r="A111" s="62" t="s">
        <v>513</v>
      </c>
      <c r="B111" s="7"/>
      <c r="C111" s="43">
        <v>4</v>
      </c>
      <c r="D111" s="7"/>
      <c r="E111" s="85"/>
      <c r="F111" s="86"/>
      <c r="G111" s="87"/>
      <c r="H111" s="179"/>
      <c r="I111" s="182"/>
      <c r="K111" s="44"/>
      <c r="L111" s="39">
        <v>4</v>
      </c>
      <c r="M111" s="39"/>
      <c r="N111" s="8"/>
      <c r="O111" s="313"/>
      <c r="Q111" s="114" t="s">
        <v>135</v>
      </c>
      <c r="R111" s="114"/>
      <c r="S111" s="46" t="s">
        <v>503</v>
      </c>
    </row>
    <row r="112" spans="1:19" ht="15" customHeight="1" x14ac:dyDescent="0.25">
      <c r="A112" s="42" t="s">
        <v>319</v>
      </c>
      <c r="B112" s="7"/>
      <c r="C112" s="43">
        <v>1</v>
      </c>
      <c r="D112" s="7"/>
      <c r="E112" s="85"/>
      <c r="F112" s="86"/>
      <c r="G112" s="87"/>
      <c r="H112" s="179"/>
      <c r="I112" s="182"/>
      <c r="K112" s="44"/>
      <c r="L112" s="39"/>
      <c r="M112" s="39">
        <v>1</v>
      </c>
      <c r="N112" s="8"/>
      <c r="O112" s="313">
        <v>57</v>
      </c>
      <c r="Q112" s="23"/>
      <c r="R112" s="23"/>
      <c r="S112" s="46"/>
    </row>
    <row r="113" spans="1:19" ht="15" customHeight="1" x14ac:dyDescent="0.25">
      <c r="A113" s="42" t="s">
        <v>94</v>
      </c>
      <c r="B113" s="7"/>
      <c r="C113" s="43">
        <v>16</v>
      </c>
      <c r="D113" s="7"/>
      <c r="E113" s="85"/>
      <c r="F113" s="86"/>
      <c r="G113" s="87"/>
      <c r="H113" s="179"/>
      <c r="I113" s="182"/>
      <c r="K113" s="44"/>
      <c r="L113" s="39">
        <v>16</v>
      </c>
      <c r="M113" s="39"/>
      <c r="N113" s="8"/>
      <c r="O113" s="313"/>
      <c r="Q113" s="23"/>
      <c r="R113" s="23"/>
      <c r="S113" s="46"/>
    </row>
    <row r="114" spans="1:19" ht="15" customHeight="1" x14ac:dyDescent="0.25">
      <c r="A114" s="24" t="s">
        <v>5</v>
      </c>
      <c r="C114" s="43">
        <f>SUM(C95:C113)</f>
        <v>59</v>
      </c>
      <c r="E114" s="36">
        <f>SUM(E95:E113)</f>
        <v>0</v>
      </c>
      <c r="F114" s="37">
        <f>SUM(F95:F113)</f>
        <v>0</v>
      </c>
      <c r="G114" s="38">
        <f>SUM(G95:G113)</f>
        <v>0</v>
      </c>
      <c r="H114" s="186">
        <f>SUM(H95:H113)</f>
        <v>0</v>
      </c>
      <c r="I114" s="187">
        <f>SUM(I95:I113)</f>
        <v>0</v>
      </c>
      <c r="K114" s="39">
        <f>SUM(K95:K113)</f>
        <v>4</v>
      </c>
      <c r="L114" s="39">
        <f>SUM(L95:L113)</f>
        <v>54</v>
      </c>
      <c r="M114" s="39">
        <f>SUM(M95:M113)</f>
        <v>1</v>
      </c>
      <c r="O114" s="315"/>
    </row>
    <row r="119" spans="1:19" s="1" customFormat="1" ht="15" customHeight="1" x14ac:dyDescent="0.25">
      <c r="A119" s="358" t="s">
        <v>580</v>
      </c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</row>
    <row r="121" spans="1:19" ht="15" customHeight="1" x14ac:dyDescent="0.25">
      <c r="A121" s="13"/>
      <c r="C121" s="329" t="s">
        <v>0</v>
      </c>
      <c r="D121" s="3"/>
      <c r="E121" s="326" t="s">
        <v>1</v>
      </c>
      <c r="F121" s="326"/>
      <c r="G121" s="326"/>
      <c r="H121" s="326"/>
      <c r="I121" s="326"/>
      <c r="J121" s="4"/>
      <c r="K121" s="326" t="s">
        <v>2</v>
      </c>
      <c r="L121" s="326"/>
      <c r="M121" s="326"/>
      <c r="N121" s="5"/>
      <c r="S121" s="28"/>
    </row>
    <row r="122" spans="1:19" ht="15" customHeight="1" x14ac:dyDescent="0.25">
      <c r="A122" s="15"/>
      <c r="C122" s="332"/>
      <c r="D122" s="3"/>
      <c r="E122" s="33">
        <v>3</v>
      </c>
      <c r="F122" s="34">
        <v>4</v>
      </c>
      <c r="G122" s="35">
        <v>5</v>
      </c>
      <c r="H122" s="178">
        <v>6</v>
      </c>
      <c r="I122" s="181">
        <v>7</v>
      </c>
      <c r="J122" s="4"/>
      <c r="K122" s="32" t="s">
        <v>3</v>
      </c>
      <c r="L122" s="32" t="s">
        <v>4</v>
      </c>
      <c r="M122" s="32" t="s">
        <v>52</v>
      </c>
      <c r="N122" s="5"/>
      <c r="S122" s="29"/>
    </row>
    <row r="123" spans="1:19" ht="15" customHeight="1" x14ac:dyDescent="0.25">
      <c r="A123" s="16" t="s">
        <v>6</v>
      </c>
      <c r="C123" s="48">
        <f>SUM(,C88,C36,C23,C114)</f>
        <v>180.25</v>
      </c>
      <c r="E123" s="57">
        <f>SUM(,E88,E36,E23)</f>
        <v>0</v>
      </c>
      <c r="F123" s="58">
        <f>SUM(,F88,F36)</f>
        <v>0</v>
      </c>
      <c r="G123" s="59">
        <f>SUM(,G88,G36)</f>
        <v>0</v>
      </c>
      <c r="H123" s="185">
        <f>SUM(,H88,H36,H23)</f>
        <v>0</v>
      </c>
      <c r="I123" s="184">
        <f>SUM(,I88,I36)</f>
        <v>0</v>
      </c>
      <c r="K123" s="32">
        <f>SUM(,K88,K36,K23)</f>
        <v>29</v>
      </c>
      <c r="L123" s="32">
        <f>SUM(,L88,L36,L23)</f>
        <v>89.25</v>
      </c>
      <c r="M123" s="32">
        <f>SUM(,M88,M36,M23)</f>
        <v>3</v>
      </c>
      <c r="N123" s="5"/>
      <c r="S123" s="30"/>
    </row>
    <row r="125" spans="1:19" ht="15" customHeight="1" x14ac:dyDescent="0.25">
      <c r="A125" s="63" t="s">
        <v>7</v>
      </c>
      <c r="E125" s="360" t="s">
        <v>19</v>
      </c>
      <c r="F125" s="360"/>
      <c r="G125" s="360"/>
      <c r="H125" s="360"/>
      <c r="I125" s="360"/>
    </row>
    <row r="126" spans="1:19" ht="15" customHeight="1" x14ac:dyDescent="0.25">
      <c r="A126" s="23" t="s">
        <v>97</v>
      </c>
      <c r="E126" s="325">
        <f>C23</f>
        <v>12</v>
      </c>
      <c r="F126" s="325"/>
      <c r="G126" s="325"/>
      <c r="H126" s="325"/>
      <c r="I126" s="325"/>
    </row>
    <row r="127" spans="1:19" ht="15" customHeight="1" x14ac:dyDescent="0.25">
      <c r="A127" s="23" t="s">
        <v>199</v>
      </c>
      <c r="E127" s="325">
        <f>C36</f>
        <v>4.5</v>
      </c>
      <c r="F127" s="325"/>
      <c r="G127" s="325"/>
      <c r="H127" s="325"/>
      <c r="I127" s="325"/>
    </row>
    <row r="128" spans="1:19" ht="15" customHeight="1" x14ac:dyDescent="0.25">
      <c r="A128" s="23" t="s">
        <v>200</v>
      </c>
      <c r="E128" s="325">
        <f>C88</f>
        <v>104.75</v>
      </c>
      <c r="F128" s="325"/>
      <c r="G128" s="325"/>
      <c r="H128" s="325"/>
      <c r="I128" s="325"/>
    </row>
    <row r="129" spans="1:9" ht="15" customHeight="1" x14ac:dyDescent="0.25">
      <c r="A129" s="23" t="s">
        <v>581</v>
      </c>
      <c r="E129" s="325">
        <f>C114</f>
        <v>59</v>
      </c>
      <c r="F129" s="325"/>
      <c r="G129" s="325"/>
      <c r="H129" s="325"/>
      <c r="I129" s="325"/>
    </row>
    <row r="130" spans="1:9" ht="15" customHeight="1" x14ac:dyDescent="0.25">
      <c r="A130" s="60" t="s">
        <v>6</v>
      </c>
      <c r="E130" s="326">
        <f>SUM(E126:G129)</f>
        <v>180.25</v>
      </c>
      <c r="F130" s="326"/>
      <c r="G130" s="326"/>
      <c r="H130" s="326"/>
      <c r="I130" s="326"/>
    </row>
    <row r="131" spans="1:9" ht="15" customHeight="1" x14ac:dyDescent="0.25">
      <c r="C131" s="6"/>
      <c r="E131" s="6"/>
      <c r="F131" s="6"/>
      <c r="G131" s="6"/>
      <c r="H131" s="6"/>
      <c r="I131" s="6"/>
    </row>
  </sheetData>
  <mergeCells count="48">
    <mergeCell ref="E128:I128"/>
    <mergeCell ref="E130:I130"/>
    <mergeCell ref="E5:I5"/>
    <mergeCell ref="E30:I30"/>
    <mergeCell ref="E41:I41"/>
    <mergeCell ref="E121:I121"/>
    <mergeCell ref="E125:I125"/>
    <mergeCell ref="E126:I126"/>
    <mergeCell ref="E127:I127"/>
    <mergeCell ref="A119:S119"/>
    <mergeCell ref="E129:I129"/>
    <mergeCell ref="A90:S90"/>
    <mergeCell ref="A92:A93"/>
    <mergeCell ref="C92:C93"/>
    <mergeCell ref="E92:I92"/>
    <mergeCell ref="K92:M92"/>
    <mergeCell ref="A3:S3"/>
    <mergeCell ref="A1:S1"/>
    <mergeCell ref="A26:S26"/>
    <mergeCell ref="A28:S28"/>
    <mergeCell ref="R41:R42"/>
    <mergeCell ref="O30:O31"/>
    <mergeCell ref="K30:M30"/>
    <mergeCell ref="A30:A31"/>
    <mergeCell ref="A41:A42"/>
    <mergeCell ref="S41:S42"/>
    <mergeCell ref="A39:S39"/>
    <mergeCell ref="O41:O42"/>
    <mergeCell ref="C30:C31"/>
    <mergeCell ref="A5:A6"/>
    <mergeCell ref="C5:C6"/>
    <mergeCell ref="K5:M5"/>
    <mergeCell ref="C121:C122"/>
    <mergeCell ref="K121:M121"/>
    <mergeCell ref="C41:C42"/>
    <mergeCell ref="K41:M41"/>
    <mergeCell ref="Q30:Q31"/>
    <mergeCell ref="Q41:Q42"/>
    <mergeCell ref="O92:O93"/>
    <mergeCell ref="Q92:Q93"/>
    <mergeCell ref="O5:O6"/>
    <mergeCell ref="Q5:Q6"/>
    <mergeCell ref="R92:R93"/>
    <mergeCell ref="S92:S93"/>
    <mergeCell ref="S5:S6"/>
    <mergeCell ref="R5:R6"/>
    <mergeCell ref="R30:R31"/>
    <mergeCell ref="S30:S31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5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rowBreaks count="1" manualBreakCount="1">
    <brk id="3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tabColor theme="5" tint="-0.249977111117893"/>
    <pageSetUpPr fitToPage="1"/>
  </sheetPr>
  <dimension ref="A1:S43"/>
  <sheetViews>
    <sheetView zoomScaleNormal="100" workbookViewId="0">
      <selection activeCell="O7" sqref="O7:O30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8" width="6.7265625" style="6" customWidth="1"/>
    <col min="19" max="19" width="56.81640625" style="27" bestFit="1" customWidth="1"/>
    <col min="20" max="16384" width="9.1796875" style="6"/>
  </cols>
  <sheetData>
    <row r="1" spans="1:19" s="1" customFormat="1" ht="27" customHeight="1" x14ac:dyDescent="0.25">
      <c r="A1" s="358" t="s">
        <v>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58" t="s">
        <v>196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26"/>
    </row>
    <row r="5" spans="1:19" ht="15" customHeight="1" x14ac:dyDescent="0.25">
      <c r="A5" s="361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37" t="s">
        <v>8</v>
      </c>
      <c r="Q5" s="352" t="s">
        <v>96</v>
      </c>
      <c r="R5" s="350" t="s">
        <v>184</v>
      </c>
      <c r="S5" s="352" t="s">
        <v>55</v>
      </c>
    </row>
    <row r="6" spans="1:19" ht="15" customHeight="1" x14ac:dyDescent="0.25">
      <c r="A6" s="362"/>
      <c r="B6" s="3"/>
      <c r="C6" s="332"/>
      <c r="D6" s="3"/>
      <c r="E6" s="115">
        <v>3</v>
      </c>
      <c r="F6" s="116">
        <v>4</v>
      </c>
      <c r="G6" s="117">
        <v>5</v>
      </c>
      <c r="H6" s="193">
        <v>6</v>
      </c>
      <c r="I6" s="195">
        <v>7</v>
      </c>
      <c r="J6" s="4"/>
      <c r="K6" s="118" t="s">
        <v>3</v>
      </c>
      <c r="L6" s="118" t="s">
        <v>4</v>
      </c>
      <c r="M6" s="118" t="s">
        <v>51</v>
      </c>
      <c r="N6" s="5"/>
      <c r="O6" s="338"/>
      <c r="Q6" s="352"/>
      <c r="R6" s="351"/>
      <c r="S6" s="328"/>
    </row>
    <row r="7" spans="1:19" s="15" customFormat="1" ht="15" customHeight="1" x14ac:dyDescent="0.25">
      <c r="A7" s="48" t="s">
        <v>141</v>
      </c>
      <c r="B7" s="128"/>
      <c r="C7" s="48"/>
      <c r="D7" s="128"/>
      <c r="E7" s="33"/>
      <c r="F7" s="34"/>
      <c r="G7" s="35"/>
      <c r="H7" s="178"/>
      <c r="I7" s="181"/>
      <c r="J7" s="114"/>
      <c r="K7" s="32"/>
      <c r="L7" s="32"/>
      <c r="M7" s="32"/>
      <c r="N7" s="32"/>
      <c r="O7" s="313">
        <v>2</v>
      </c>
      <c r="P7" s="23"/>
      <c r="Q7" s="112"/>
      <c r="R7" s="112"/>
      <c r="S7" s="40"/>
    </row>
    <row r="8" spans="1:19" ht="15" customHeight="1" x14ac:dyDescent="0.25">
      <c r="A8" s="119" t="s">
        <v>82</v>
      </c>
      <c r="B8" s="7"/>
      <c r="C8" s="120">
        <v>2.75</v>
      </c>
      <c r="D8" s="7"/>
      <c r="E8" s="121"/>
      <c r="F8" s="122"/>
      <c r="G8" s="123"/>
      <c r="H8" s="194"/>
      <c r="I8" s="196"/>
      <c r="K8" s="124">
        <v>2.75</v>
      </c>
      <c r="L8" s="125"/>
      <c r="M8" s="125"/>
      <c r="N8" s="8"/>
      <c r="O8" s="312">
        <v>4</v>
      </c>
      <c r="Q8" s="129"/>
      <c r="R8" s="129"/>
      <c r="S8" s="127"/>
    </row>
    <row r="9" spans="1:19" ht="15" customHeight="1" x14ac:dyDescent="0.25">
      <c r="A9" s="42" t="s">
        <v>338</v>
      </c>
      <c r="B9" s="7"/>
      <c r="C9" s="43">
        <v>1</v>
      </c>
      <c r="D9" s="7"/>
      <c r="E9" s="85"/>
      <c r="F9" s="86"/>
      <c r="G9" s="87"/>
      <c r="H9" s="179"/>
      <c r="I9" s="182"/>
      <c r="K9" s="44"/>
      <c r="L9" s="39">
        <v>1</v>
      </c>
      <c r="M9" s="39"/>
      <c r="N9" s="8"/>
      <c r="O9" s="313"/>
      <c r="Q9" s="114" t="s">
        <v>135</v>
      </c>
      <c r="R9" s="114"/>
      <c r="S9" s="46" t="s">
        <v>504</v>
      </c>
    </row>
    <row r="10" spans="1:19" ht="15" customHeight="1" x14ac:dyDescent="0.25">
      <c r="A10" s="42" t="s">
        <v>339</v>
      </c>
      <c r="B10" s="7"/>
      <c r="C10" s="43">
        <v>0.75</v>
      </c>
      <c r="D10" s="7"/>
      <c r="E10" s="85"/>
      <c r="F10" s="86"/>
      <c r="G10" s="87"/>
      <c r="H10" s="179"/>
      <c r="I10" s="182"/>
      <c r="K10" s="44"/>
      <c r="L10" s="39">
        <v>0.75</v>
      </c>
      <c r="M10" s="39"/>
      <c r="N10" s="8"/>
      <c r="O10" s="313"/>
      <c r="Q10" s="114" t="s">
        <v>135</v>
      </c>
      <c r="R10" s="114"/>
      <c r="S10" s="46" t="s">
        <v>504</v>
      </c>
    </row>
    <row r="11" spans="1:19" ht="15" customHeight="1" x14ac:dyDescent="0.25">
      <c r="A11" s="106" t="s">
        <v>83</v>
      </c>
      <c r="B11" s="7"/>
      <c r="C11" s="43"/>
      <c r="D11" s="7"/>
      <c r="E11" s="85"/>
      <c r="F11" s="86"/>
      <c r="G11" s="87"/>
      <c r="H11" s="179"/>
      <c r="I11" s="182"/>
      <c r="K11" s="44"/>
      <c r="L11" s="39"/>
      <c r="M11" s="39"/>
      <c r="N11" s="8"/>
      <c r="O11" s="313">
        <v>13</v>
      </c>
      <c r="Q11" s="23"/>
      <c r="R11" s="23"/>
      <c r="S11" s="46"/>
    </row>
    <row r="12" spans="1:19" ht="15" customHeight="1" x14ac:dyDescent="0.25">
      <c r="A12" s="42" t="s">
        <v>340</v>
      </c>
      <c r="B12" s="7"/>
      <c r="C12" s="43">
        <v>4</v>
      </c>
      <c r="D12" s="7"/>
      <c r="E12" s="85"/>
      <c r="F12" s="86"/>
      <c r="G12" s="87"/>
      <c r="H12" s="179"/>
      <c r="I12" s="182"/>
      <c r="K12" s="44"/>
      <c r="L12" s="39">
        <v>4</v>
      </c>
      <c r="M12" s="39" t="s">
        <v>19</v>
      </c>
      <c r="N12" s="8"/>
      <c r="O12" s="313">
        <v>14</v>
      </c>
      <c r="Q12" s="23"/>
      <c r="R12" s="23"/>
      <c r="S12" s="46" t="s">
        <v>69</v>
      </c>
    </row>
    <row r="13" spans="1:19" ht="15" customHeight="1" x14ac:dyDescent="0.25">
      <c r="A13" s="42" t="s">
        <v>341</v>
      </c>
      <c r="B13" s="7"/>
      <c r="C13" s="43">
        <v>4</v>
      </c>
      <c r="D13" s="7"/>
      <c r="E13" s="85"/>
      <c r="F13" s="86"/>
      <c r="G13" s="87"/>
      <c r="H13" s="179"/>
      <c r="I13" s="182"/>
      <c r="K13" s="44"/>
      <c r="L13" s="39">
        <v>4</v>
      </c>
      <c r="M13" s="39"/>
      <c r="N13" s="8"/>
      <c r="O13" s="313">
        <v>20</v>
      </c>
      <c r="Q13" s="23"/>
      <c r="R13" s="23"/>
      <c r="S13" s="46" t="s">
        <v>69</v>
      </c>
    </row>
    <row r="14" spans="1:19" ht="15" customHeight="1" x14ac:dyDescent="0.25">
      <c r="A14" s="106" t="s">
        <v>84</v>
      </c>
      <c r="B14" s="7"/>
      <c r="C14" s="43"/>
      <c r="D14" s="7"/>
      <c r="E14" s="85"/>
      <c r="F14" s="86"/>
      <c r="G14" s="87"/>
      <c r="H14" s="179"/>
      <c r="I14" s="182"/>
      <c r="K14" s="44"/>
      <c r="L14" s="39"/>
      <c r="M14" s="39"/>
      <c r="N14" s="8"/>
      <c r="O14" s="313">
        <v>27</v>
      </c>
      <c r="Q14" s="23"/>
      <c r="R14" s="23"/>
      <c r="S14" s="46"/>
    </row>
    <row r="15" spans="1:19" ht="15" customHeight="1" x14ac:dyDescent="0.25">
      <c r="A15" s="42" t="s">
        <v>342</v>
      </c>
      <c r="B15" s="7"/>
      <c r="C15" s="43">
        <v>4</v>
      </c>
      <c r="D15" s="7"/>
      <c r="E15" s="85"/>
      <c r="F15" s="86"/>
      <c r="G15" s="87"/>
      <c r="H15" s="179"/>
      <c r="I15" s="182"/>
      <c r="K15" s="44"/>
      <c r="L15" s="39">
        <v>4</v>
      </c>
      <c r="M15" s="39"/>
      <c r="N15" s="8"/>
      <c r="O15" s="313">
        <v>28</v>
      </c>
      <c r="Q15" s="23"/>
      <c r="R15" s="23"/>
      <c r="S15" s="46" t="s">
        <v>69</v>
      </c>
    </row>
    <row r="16" spans="1:19" ht="15" customHeight="1" x14ac:dyDescent="0.25">
      <c r="A16" s="42" t="s">
        <v>343</v>
      </c>
      <c r="B16" s="7"/>
      <c r="C16" s="43">
        <v>3.5</v>
      </c>
      <c r="D16" s="7"/>
      <c r="E16" s="85"/>
      <c r="F16" s="86"/>
      <c r="G16" s="87"/>
      <c r="H16" s="179"/>
      <c r="I16" s="182"/>
      <c r="K16" s="44"/>
      <c r="L16" s="39">
        <v>3.5</v>
      </c>
      <c r="M16" s="39"/>
      <c r="N16" s="8"/>
      <c r="O16" s="313">
        <v>37</v>
      </c>
      <c r="Q16" s="23"/>
      <c r="R16" s="23"/>
      <c r="S16" s="46" t="s">
        <v>69</v>
      </c>
    </row>
    <row r="17" spans="1:19" ht="15" customHeight="1" x14ac:dyDescent="0.25">
      <c r="A17" s="42" t="s">
        <v>344</v>
      </c>
      <c r="B17" s="7"/>
      <c r="C17" s="43">
        <v>3.25</v>
      </c>
      <c r="D17" s="7"/>
      <c r="E17" s="85"/>
      <c r="F17" s="86"/>
      <c r="G17" s="87"/>
      <c r="H17" s="179"/>
      <c r="I17" s="182"/>
      <c r="K17" s="44"/>
      <c r="L17" s="39">
        <v>3.25</v>
      </c>
      <c r="M17" s="39"/>
      <c r="N17" s="8"/>
      <c r="O17" s="313">
        <v>45</v>
      </c>
      <c r="Q17" s="23"/>
      <c r="R17" s="23"/>
      <c r="S17" s="46" t="s">
        <v>69</v>
      </c>
    </row>
    <row r="18" spans="1:19" ht="15" customHeight="1" x14ac:dyDescent="0.25">
      <c r="A18" s="42" t="s">
        <v>345</v>
      </c>
      <c r="B18" s="7"/>
      <c r="C18" s="43">
        <v>0.25</v>
      </c>
      <c r="D18" s="7"/>
      <c r="E18" s="85"/>
      <c r="F18" s="86"/>
      <c r="G18" s="87"/>
      <c r="H18" s="179"/>
      <c r="I18" s="182"/>
      <c r="K18" s="44"/>
      <c r="L18" s="39">
        <v>0.25</v>
      </c>
      <c r="M18" s="39"/>
      <c r="N18" s="8"/>
      <c r="O18" s="313">
        <v>51</v>
      </c>
      <c r="Q18" s="23"/>
      <c r="R18" s="23"/>
      <c r="S18" s="46" t="s">
        <v>69</v>
      </c>
    </row>
    <row r="19" spans="1:19" ht="15" customHeight="1" x14ac:dyDescent="0.25">
      <c r="A19" s="106" t="s">
        <v>85</v>
      </c>
      <c r="B19" s="7"/>
      <c r="C19" s="43"/>
      <c r="D19" s="7"/>
      <c r="E19" s="85"/>
      <c r="F19" s="86"/>
      <c r="G19" s="87"/>
      <c r="H19" s="179"/>
      <c r="I19" s="182"/>
      <c r="K19" s="44"/>
      <c r="L19" s="39"/>
      <c r="M19" s="39"/>
      <c r="N19" s="8"/>
      <c r="O19" s="313">
        <v>52</v>
      </c>
      <c r="Q19" s="23"/>
      <c r="R19" s="23"/>
      <c r="S19" s="46"/>
    </row>
    <row r="20" spans="1:19" ht="15" customHeight="1" x14ac:dyDescent="0.25">
      <c r="A20" s="42" t="s">
        <v>369</v>
      </c>
      <c r="B20" s="7"/>
      <c r="C20" s="43">
        <v>2.75</v>
      </c>
      <c r="D20" s="7"/>
      <c r="E20" s="85"/>
      <c r="F20" s="86"/>
      <c r="G20" s="87"/>
      <c r="H20" s="179"/>
      <c r="I20" s="182"/>
      <c r="K20" s="44"/>
      <c r="L20" s="39">
        <v>2.75</v>
      </c>
      <c r="M20" s="39"/>
      <c r="N20" s="8"/>
      <c r="O20" s="313">
        <v>53</v>
      </c>
      <c r="Q20" s="23"/>
      <c r="R20" s="23"/>
      <c r="S20" s="46" t="s">
        <v>69</v>
      </c>
    </row>
    <row r="21" spans="1:19" ht="15" customHeight="1" x14ac:dyDescent="0.25">
      <c r="A21" s="42" t="s">
        <v>370</v>
      </c>
      <c r="B21" s="7"/>
      <c r="C21" s="43">
        <v>2.5</v>
      </c>
      <c r="D21" s="7"/>
      <c r="E21" s="85"/>
      <c r="F21" s="86"/>
      <c r="G21" s="87"/>
      <c r="H21" s="179"/>
      <c r="I21" s="182"/>
      <c r="K21" s="44"/>
      <c r="L21" s="39">
        <v>2.5</v>
      </c>
      <c r="M21" s="39"/>
      <c r="N21" s="8"/>
      <c r="O21" s="313">
        <v>60</v>
      </c>
      <c r="Q21" s="23"/>
      <c r="R21" s="23"/>
      <c r="S21" s="46" t="s">
        <v>69</v>
      </c>
    </row>
    <row r="22" spans="1:19" ht="15" customHeight="1" x14ac:dyDescent="0.25">
      <c r="A22" s="130" t="s">
        <v>576</v>
      </c>
      <c r="B22" s="7"/>
      <c r="C22" s="43">
        <v>4</v>
      </c>
      <c r="D22" s="7"/>
      <c r="E22" s="85"/>
      <c r="F22" s="86"/>
      <c r="G22" s="87"/>
      <c r="H22" s="179"/>
      <c r="I22" s="182"/>
      <c r="K22" s="44"/>
      <c r="L22" s="39">
        <v>4</v>
      </c>
      <c r="M22" s="39"/>
      <c r="N22" s="8"/>
      <c r="O22" s="313">
        <v>61</v>
      </c>
      <c r="Q22" s="23"/>
      <c r="R22" s="23"/>
      <c r="S22" s="46" t="s">
        <v>69</v>
      </c>
    </row>
    <row r="23" spans="1:19" ht="15" customHeight="1" x14ac:dyDescent="0.25">
      <c r="A23" s="42" t="s">
        <v>142</v>
      </c>
      <c r="B23" s="7"/>
      <c r="C23" s="43">
        <v>2.5</v>
      </c>
      <c r="D23" s="7"/>
      <c r="E23" s="85"/>
      <c r="F23" s="86"/>
      <c r="G23" s="87"/>
      <c r="H23" s="179"/>
      <c r="I23" s="182"/>
      <c r="K23" s="44"/>
      <c r="L23" s="39">
        <v>2.5</v>
      </c>
      <c r="M23" s="39"/>
      <c r="N23" s="8"/>
      <c r="O23" s="313"/>
      <c r="Q23" s="114" t="s">
        <v>135</v>
      </c>
      <c r="R23" s="114"/>
      <c r="S23" s="46" t="s">
        <v>503</v>
      </c>
    </row>
    <row r="24" spans="1:19" ht="15" customHeight="1" x14ac:dyDescent="0.25">
      <c r="A24" s="106" t="s">
        <v>86</v>
      </c>
      <c r="B24" s="7"/>
      <c r="C24" s="43">
        <v>1.5</v>
      </c>
      <c r="D24" s="7"/>
      <c r="E24" s="85"/>
      <c r="F24" s="86"/>
      <c r="G24" s="87"/>
      <c r="H24" s="179"/>
      <c r="I24" s="182"/>
      <c r="K24" s="44">
        <v>1.5</v>
      </c>
      <c r="L24" s="39"/>
      <c r="M24" s="39"/>
      <c r="N24" s="8"/>
      <c r="O24" s="313">
        <v>68</v>
      </c>
      <c r="Q24" s="23"/>
      <c r="R24" s="23"/>
      <c r="S24" s="46"/>
    </row>
    <row r="25" spans="1:19" ht="15" customHeight="1" x14ac:dyDescent="0.25">
      <c r="A25" s="23" t="s">
        <v>371</v>
      </c>
      <c r="B25" s="7"/>
      <c r="C25" s="43">
        <v>1</v>
      </c>
      <c r="D25" s="7"/>
      <c r="E25" s="85"/>
      <c r="F25" s="86"/>
      <c r="G25" s="87"/>
      <c r="H25" s="179"/>
      <c r="I25" s="182"/>
      <c r="K25" s="44"/>
      <c r="L25" s="39">
        <v>1</v>
      </c>
      <c r="M25" s="39"/>
      <c r="N25" s="8"/>
      <c r="O25" s="313">
        <v>73</v>
      </c>
      <c r="Q25" s="23"/>
      <c r="R25" s="23"/>
      <c r="S25" s="127" t="s">
        <v>577</v>
      </c>
    </row>
    <row r="26" spans="1:19" ht="15" customHeight="1" x14ac:dyDescent="0.25">
      <c r="A26" s="42" t="s">
        <v>372</v>
      </c>
      <c r="B26" s="7"/>
      <c r="C26" s="43">
        <v>1</v>
      </c>
      <c r="D26" s="7"/>
      <c r="E26" s="85"/>
      <c r="F26" s="86"/>
      <c r="G26" s="87"/>
      <c r="H26" s="179"/>
      <c r="I26" s="182"/>
      <c r="K26" s="44"/>
      <c r="L26" s="39">
        <v>1</v>
      </c>
      <c r="M26" s="39"/>
      <c r="N26" s="8"/>
      <c r="O26" s="313">
        <v>75</v>
      </c>
      <c r="Q26" s="23"/>
      <c r="R26" s="23"/>
      <c r="S26" s="127" t="s">
        <v>577</v>
      </c>
    </row>
    <row r="27" spans="1:19" ht="15" customHeight="1" x14ac:dyDescent="0.25">
      <c r="A27" s="42" t="s">
        <v>373</v>
      </c>
      <c r="B27" s="7"/>
      <c r="C27" s="43">
        <v>1.5</v>
      </c>
      <c r="D27" s="7"/>
      <c r="E27" s="85"/>
      <c r="F27" s="86"/>
      <c r="G27" s="87"/>
      <c r="H27" s="179"/>
      <c r="I27" s="182"/>
      <c r="K27" s="44"/>
      <c r="L27" s="39">
        <v>1.5</v>
      </c>
      <c r="M27" s="39"/>
      <c r="N27" s="8"/>
      <c r="O27" s="313">
        <v>77</v>
      </c>
      <c r="Q27" s="23"/>
      <c r="R27" s="23"/>
      <c r="S27" s="127" t="s">
        <v>577</v>
      </c>
    </row>
    <row r="28" spans="1:19" ht="15" customHeight="1" x14ac:dyDescent="0.25">
      <c r="A28" s="42" t="s">
        <v>374</v>
      </c>
      <c r="B28" s="7"/>
      <c r="C28" s="43">
        <v>2</v>
      </c>
      <c r="D28" s="7"/>
      <c r="E28" s="85"/>
      <c r="F28" s="86"/>
      <c r="G28" s="87"/>
      <c r="H28" s="179"/>
      <c r="I28" s="182"/>
      <c r="K28" s="44"/>
      <c r="L28" s="39">
        <v>2</v>
      </c>
      <c r="M28" s="39"/>
      <c r="N28" s="8"/>
      <c r="O28" s="313">
        <v>79</v>
      </c>
      <c r="Q28" s="23"/>
      <c r="R28" s="23"/>
      <c r="S28" s="127" t="s">
        <v>577</v>
      </c>
    </row>
    <row r="29" spans="1:19" ht="15" customHeight="1" x14ac:dyDescent="0.25">
      <c r="A29" s="42" t="s">
        <v>319</v>
      </c>
      <c r="B29" s="7"/>
      <c r="C29" s="43">
        <v>1</v>
      </c>
      <c r="D29" s="7"/>
      <c r="E29" s="85"/>
      <c r="F29" s="86"/>
      <c r="G29" s="87"/>
      <c r="H29" s="179"/>
      <c r="I29" s="182"/>
      <c r="K29" s="44"/>
      <c r="L29" s="39"/>
      <c r="M29" s="39">
        <v>1</v>
      </c>
      <c r="N29" s="8"/>
      <c r="O29" s="313">
        <v>82</v>
      </c>
      <c r="Q29" s="23"/>
      <c r="R29" s="23"/>
      <c r="S29" s="46"/>
    </row>
    <row r="30" spans="1:19" ht="15" customHeight="1" x14ac:dyDescent="0.25">
      <c r="A30" s="42" t="s">
        <v>94</v>
      </c>
      <c r="B30" s="7"/>
      <c r="C30" s="43">
        <v>16</v>
      </c>
      <c r="D30" s="7"/>
      <c r="E30" s="85"/>
      <c r="F30" s="86"/>
      <c r="G30" s="87"/>
      <c r="H30" s="179"/>
      <c r="I30" s="182"/>
      <c r="K30" s="44"/>
      <c r="L30" s="39">
        <v>16</v>
      </c>
      <c r="M30" s="39"/>
      <c r="N30" s="8"/>
      <c r="O30" s="313"/>
      <c r="Q30" s="23"/>
      <c r="R30" s="23"/>
      <c r="S30" s="46"/>
    </row>
    <row r="31" spans="1:19" ht="15" customHeight="1" x14ac:dyDescent="0.25">
      <c r="A31" s="24" t="s">
        <v>5</v>
      </c>
      <c r="C31" s="43">
        <f>SUM(C7:C30)</f>
        <v>59.25</v>
      </c>
      <c r="E31" s="36">
        <f>SUM(E8:E30)</f>
        <v>0</v>
      </c>
      <c r="F31" s="37">
        <f>SUM(F8:F30)</f>
        <v>0</v>
      </c>
      <c r="G31" s="38">
        <f>SUM(G8:G30)</f>
        <v>0</v>
      </c>
      <c r="H31" s="186">
        <f>SUM(H8:H30)</f>
        <v>0</v>
      </c>
      <c r="I31" s="187">
        <f>SUM(I8:I30)</f>
        <v>0</v>
      </c>
      <c r="K31" s="39">
        <f>SUM(K8:K30)</f>
        <v>4.25</v>
      </c>
      <c r="L31" s="39">
        <f>SUM(L8:L30)</f>
        <v>54</v>
      </c>
      <c r="M31" s="39">
        <f>SUM(M8:M30)</f>
        <v>1</v>
      </c>
      <c r="N31" s="8"/>
    </row>
    <row r="35" spans="1:19" s="1" customFormat="1" ht="15" customHeight="1" x14ac:dyDescent="0.25">
      <c r="A35" s="358" t="s">
        <v>227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</row>
    <row r="36" spans="1:19" ht="10.5" customHeight="1" x14ac:dyDescent="0.25"/>
    <row r="37" spans="1:19" ht="15" customHeight="1" x14ac:dyDescent="0.25">
      <c r="A37" s="13"/>
      <c r="C37" s="329" t="s">
        <v>0</v>
      </c>
      <c r="D37" s="3"/>
      <c r="E37" s="326" t="s">
        <v>1</v>
      </c>
      <c r="F37" s="326"/>
      <c r="G37" s="326"/>
      <c r="H37" s="326"/>
      <c r="I37" s="326"/>
      <c r="J37" s="4"/>
      <c r="K37" s="326" t="s">
        <v>2</v>
      </c>
      <c r="L37" s="326"/>
      <c r="M37" s="326"/>
      <c r="N37" s="5"/>
      <c r="S37" s="28"/>
    </row>
    <row r="38" spans="1:19" ht="15" customHeight="1" x14ac:dyDescent="0.25">
      <c r="A38" s="15"/>
      <c r="C38" s="332"/>
      <c r="D38" s="3"/>
      <c r="E38" s="33">
        <v>3</v>
      </c>
      <c r="F38" s="34">
        <v>4</v>
      </c>
      <c r="G38" s="35">
        <v>5</v>
      </c>
      <c r="H38" s="178">
        <v>6</v>
      </c>
      <c r="I38" s="181">
        <v>7</v>
      </c>
      <c r="J38" s="4"/>
      <c r="K38" s="32" t="s">
        <v>3</v>
      </c>
      <c r="L38" s="32" t="s">
        <v>4</v>
      </c>
      <c r="M38" s="32" t="s">
        <v>51</v>
      </c>
      <c r="N38" s="5"/>
      <c r="S38" s="29"/>
    </row>
    <row r="39" spans="1:19" ht="15" customHeight="1" x14ac:dyDescent="0.25">
      <c r="A39" s="16" t="s">
        <v>6</v>
      </c>
      <c r="C39" s="48">
        <f>SUM(C31)</f>
        <v>59.25</v>
      </c>
      <c r="E39" s="57">
        <f>SUM(E31)</f>
        <v>0</v>
      </c>
      <c r="F39" s="58">
        <f>SUM(F31)</f>
        <v>0</v>
      </c>
      <c r="G39" s="59">
        <f>SUM(G31)</f>
        <v>0</v>
      </c>
      <c r="H39" s="185">
        <f>SUM(H31)</f>
        <v>0</v>
      </c>
      <c r="I39" s="184">
        <f>SUM(I31)</f>
        <v>0</v>
      </c>
      <c r="K39" s="32">
        <f>SUM(K31)</f>
        <v>4.25</v>
      </c>
      <c r="L39" s="32">
        <f>SUM(L31)</f>
        <v>54</v>
      </c>
      <c r="M39" s="32">
        <f>SUM(M31)</f>
        <v>1</v>
      </c>
      <c r="N39" s="5"/>
      <c r="S39" s="30"/>
    </row>
    <row r="40" spans="1:19" ht="11.25" customHeight="1" x14ac:dyDescent="0.25"/>
    <row r="41" spans="1:19" ht="15" customHeight="1" x14ac:dyDescent="0.25">
      <c r="A41" s="63" t="s">
        <v>7</v>
      </c>
      <c r="E41" s="363" t="s">
        <v>19</v>
      </c>
      <c r="F41" s="363"/>
      <c r="G41" s="363"/>
      <c r="H41" s="363"/>
      <c r="I41" s="363"/>
    </row>
    <row r="42" spans="1:19" ht="15" customHeight="1" x14ac:dyDescent="0.25">
      <c r="A42" s="23" t="s">
        <v>195</v>
      </c>
      <c r="E42" s="325">
        <f>C31</f>
        <v>59.25</v>
      </c>
      <c r="F42" s="325"/>
      <c r="G42" s="325"/>
      <c r="H42" s="325"/>
      <c r="I42" s="325"/>
    </row>
    <row r="43" spans="1:19" ht="15" customHeight="1" x14ac:dyDescent="0.25">
      <c r="A43" s="60" t="s">
        <v>6</v>
      </c>
      <c r="E43" s="326">
        <f>SUM(E42:G42)</f>
        <v>59.25</v>
      </c>
      <c r="F43" s="326"/>
      <c r="G43" s="326"/>
      <c r="H43" s="326"/>
      <c r="I43" s="326"/>
    </row>
  </sheetData>
  <mergeCells count="17">
    <mergeCell ref="E41:I41"/>
    <mergeCell ref="E42:I42"/>
    <mergeCell ref="E43:I43"/>
    <mergeCell ref="S5:S6"/>
    <mergeCell ref="O5:O6"/>
    <mergeCell ref="E5:I5"/>
    <mergeCell ref="A1:S1"/>
    <mergeCell ref="A3:S3"/>
    <mergeCell ref="A35:S35"/>
    <mergeCell ref="A5:A6"/>
    <mergeCell ref="C37:C38"/>
    <mergeCell ref="K37:M37"/>
    <mergeCell ref="C5:C6"/>
    <mergeCell ref="Q5:Q6"/>
    <mergeCell ref="R5:R6"/>
    <mergeCell ref="K5:M5"/>
    <mergeCell ref="E37:I37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67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
&amp;"Arial,Standaard"www.pivotpoint.be&amp;R&amp;G</oddHeader>
  </headerFooter>
  <rowBreaks count="1" manualBreakCount="1">
    <brk id="3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9">
    <tabColor theme="6" tint="-0.249977111117893"/>
    <pageSetUpPr fitToPage="1"/>
  </sheetPr>
  <dimension ref="A1:T95"/>
  <sheetViews>
    <sheetView topLeftCell="A37" zoomScaleNormal="100" workbookViewId="0">
      <selection activeCell="O47" sqref="O47:O81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27" customWidth="1"/>
    <col min="19" max="19" width="32.7265625" style="6" customWidth="1"/>
    <col min="20" max="16384" width="9.1796875" style="6"/>
  </cols>
  <sheetData>
    <row r="1" spans="1:19" s="1" customFormat="1" ht="27" customHeight="1" x14ac:dyDescent="0.25">
      <c r="A1" s="364" t="s">
        <v>59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65" t="s">
        <v>99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18"/>
      <c r="R4" s="18"/>
      <c r="S4" s="2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49" t="s">
        <v>96</v>
      </c>
      <c r="R5" s="350" t="s">
        <v>184</v>
      </c>
      <c r="S5" s="368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49"/>
      <c r="R6" s="351"/>
      <c r="S6" s="369"/>
    </row>
    <row r="7" spans="1:19" ht="15" customHeight="1" x14ac:dyDescent="0.25">
      <c r="A7" s="167" t="s">
        <v>201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2">
        <v>2</v>
      </c>
      <c r="P7" s="8"/>
      <c r="Q7" s="169"/>
      <c r="R7" s="169"/>
      <c r="S7" s="23"/>
    </row>
    <row r="8" spans="1:19" ht="15" customHeight="1" x14ac:dyDescent="0.25">
      <c r="A8" s="106" t="s">
        <v>203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2">
        <v>4</v>
      </c>
      <c r="P8" s="8"/>
      <c r="Q8" s="169"/>
      <c r="R8" s="169"/>
      <c r="S8" s="23"/>
    </row>
    <row r="9" spans="1:19" ht="15" customHeight="1" x14ac:dyDescent="0.25">
      <c r="A9" s="106" t="s">
        <v>202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2">
        <v>10</v>
      </c>
      <c r="P9" s="8"/>
      <c r="Q9" s="169"/>
      <c r="R9" s="169"/>
      <c r="S9" s="23"/>
    </row>
    <row r="10" spans="1:19" ht="15" customHeight="1" x14ac:dyDescent="0.25">
      <c r="A10" s="106" t="s">
        <v>204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>
        <v>21</v>
      </c>
      <c r="O10" s="302">
        <v>14</v>
      </c>
      <c r="P10" s="8">
        <v>21</v>
      </c>
      <c r="Q10" s="169"/>
      <c r="R10" s="169"/>
      <c r="S10" s="23"/>
    </row>
    <row r="11" spans="1:19" ht="15" customHeight="1" x14ac:dyDescent="0.25">
      <c r="A11" s="106" t="s">
        <v>205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>
        <v>25</v>
      </c>
      <c r="O11" s="302">
        <v>21</v>
      </c>
      <c r="P11" s="8">
        <v>25</v>
      </c>
      <c r="Q11" s="169"/>
      <c r="R11" s="169"/>
      <c r="S11" s="23"/>
    </row>
    <row r="12" spans="1:19" ht="15" customHeight="1" x14ac:dyDescent="0.25">
      <c r="A12" s="106" t="s">
        <v>206</v>
      </c>
      <c r="B12" s="7"/>
      <c r="C12" s="43">
        <v>0.5</v>
      </c>
      <c r="D12" s="7"/>
      <c r="E12" s="85"/>
      <c r="F12" s="86"/>
      <c r="G12" s="87"/>
      <c r="H12" s="179"/>
      <c r="I12" s="182"/>
      <c r="K12" s="44">
        <v>0.5</v>
      </c>
      <c r="L12" s="39"/>
      <c r="M12" s="39"/>
      <c r="N12" s="8">
        <v>27</v>
      </c>
      <c r="O12" s="302">
        <v>26</v>
      </c>
      <c r="P12" s="8">
        <v>27</v>
      </c>
      <c r="Q12" s="169"/>
      <c r="R12" s="169"/>
      <c r="S12" s="23"/>
    </row>
    <row r="13" spans="1:19" ht="15" customHeight="1" x14ac:dyDescent="0.25">
      <c r="A13" s="106" t="s">
        <v>207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2">
        <v>28</v>
      </c>
      <c r="P13" s="8"/>
      <c r="Q13" s="169"/>
      <c r="R13" s="169"/>
      <c r="S13" s="23"/>
    </row>
    <row r="14" spans="1:19" ht="15" customHeight="1" x14ac:dyDescent="0.25">
      <c r="A14" s="106" t="s">
        <v>208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2">
        <v>29</v>
      </c>
      <c r="P14" s="8"/>
      <c r="Q14" s="169"/>
      <c r="R14" s="169"/>
      <c r="S14" s="23"/>
    </row>
    <row r="15" spans="1:19" ht="15" customHeight="1" x14ac:dyDescent="0.25">
      <c r="A15" s="167" t="s">
        <v>44</v>
      </c>
      <c r="B15" s="7"/>
      <c r="C15" s="43"/>
      <c r="D15" s="7"/>
      <c r="E15" s="85"/>
      <c r="F15" s="86"/>
      <c r="G15" s="87"/>
      <c r="H15" s="179"/>
      <c r="I15" s="182"/>
      <c r="K15" s="44"/>
      <c r="L15" s="39"/>
      <c r="M15" s="39"/>
      <c r="N15" s="8"/>
      <c r="O15" s="302">
        <v>31</v>
      </c>
      <c r="P15" s="8"/>
      <c r="Q15" s="169"/>
      <c r="R15" s="169"/>
      <c r="S15" s="23"/>
    </row>
    <row r="16" spans="1:19" ht="15" customHeight="1" x14ac:dyDescent="0.25">
      <c r="A16" s="151" t="s">
        <v>209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2">
        <v>32</v>
      </c>
      <c r="P16" s="8"/>
      <c r="Q16" s="169"/>
      <c r="R16" s="169"/>
      <c r="S16" s="23"/>
    </row>
    <row r="17" spans="1:19" ht="15" customHeight="1" x14ac:dyDescent="0.25">
      <c r="A17" s="151" t="s">
        <v>210</v>
      </c>
      <c r="B17" s="7"/>
      <c r="C17" s="43">
        <v>1</v>
      </c>
      <c r="D17" s="7"/>
      <c r="E17" s="85"/>
      <c r="F17" s="86"/>
      <c r="G17" s="87"/>
      <c r="H17" s="179"/>
      <c r="I17" s="182"/>
      <c r="K17" s="44">
        <v>1</v>
      </c>
      <c r="L17" s="39"/>
      <c r="M17" s="39"/>
      <c r="N17" s="8"/>
      <c r="O17" s="302">
        <v>36</v>
      </c>
      <c r="P17" s="8"/>
      <c r="Q17" s="169"/>
      <c r="R17" s="169"/>
      <c r="S17" s="23"/>
    </row>
    <row r="18" spans="1:19" ht="15" customHeight="1" x14ac:dyDescent="0.25">
      <c r="A18" s="106" t="s">
        <v>211</v>
      </c>
      <c r="B18" s="7"/>
      <c r="C18" s="43">
        <v>0.25</v>
      </c>
      <c r="D18" s="7"/>
      <c r="E18" s="85"/>
      <c r="F18" s="86"/>
      <c r="G18" s="87"/>
      <c r="H18" s="179"/>
      <c r="I18" s="182"/>
      <c r="K18" s="44">
        <v>0.25</v>
      </c>
      <c r="L18" s="39"/>
      <c r="M18" s="39"/>
      <c r="N18" s="8"/>
      <c r="O18" s="302">
        <v>41</v>
      </c>
      <c r="P18" s="8"/>
      <c r="Q18" s="169"/>
      <c r="R18" s="169"/>
      <c r="S18" s="23"/>
    </row>
    <row r="19" spans="1:19" ht="15" customHeight="1" x14ac:dyDescent="0.25">
      <c r="A19" s="106" t="s">
        <v>212</v>
      </c>
      <c r="B19" s="7"/>
      <c r="C19" s="43">
        <v>0.25</v>
      </c>
      <c r="D19" s="7"/>
      <c r="E19" s="85"/>
      <c r="F19" s="86"/>
      <c r="G19" s="87"/>
      <c r="H19" s="179"/>
      <c r="I19" s="182"/>
      <c r="K19" s="44">
        <v>0.25</v>
      </c>
      <c r="L19" s="39"/>
      <c r="M19" s="39"/>
      <c r="N19" s="8"/>
      <c r="O19" s="302">
        <v>42</v>
      </c>
      <c r="P19" s="8"/>
      <c r="Q19" s="169"/>
      <c r="R19" s="169"/>
      <c r="S19" s="23"/>
    </row>
    <row r="20" spans="1:19" ht="15" customHeight="1" x14ac:dyDescent="0.25">
      <c r="A20" s="106" t="s">
        <v>213</v>
      </c>
      <c r="B20" s="7"/>
      <c r="C20" s="43">
        <v>1</v>
      </c>
      <c r="D20" s="7"/>
      <c r="E20" s="85"/>
      <c r="F20" s="86"/>
      <c r="G20" s="87"/>
      <c r="H20" s="179"/>
      <c r="I20" s="182"/>
      <c r="K20" s="44">
        <v>1</v>
      </c>
      <c r="L20" s="39"/>
      <c r="M20" s="39"/>
      <c r="N20" s="8"/>
      <c r="O20" s="302">
        <v>43</v>
      </c>
      <c r="P20" s="8"/>
      <c r="Q20" s="169"/>
      <c r="R20" s="169"/>
      <c r="S20" s="23"/>
    </row>
    <row r="21" spans="1:19" ht="15" customHeight="1" x14ac:dyDescent="0.25">
      <c r="A21" s="259" t="s">
        <v>821</v>
      </c>
      <c r="B21" s="7"/>
      <c r="C21" s="43"/>
      <c r="D21" s="7"/>
      <c r="E21" s="85"/>
      <c r="F21" s="86"/>
      <c r="G21" s="87"/>
      <c r="H21" s="179"/>
      <c r="I21" s="182"/>
      <c r="K21" s="44"/>
      <c r="L21" s="39"/>
      <c r="M21" s="39"/>
      <c r="N21" s="8"/>
      <c r="O21" s="302">
        <v>46</v>
      </c>
      <c r="P21" s="8"/>
      <c r="Q21" s="169"/>
      <c r="R21" s="169"/>
      <c r="S21" s="23"/>
    </row>
    <row r="22" spans="1:19" ht="15" customHeight="1" x14ac:dyDescent="0.25">
      <c r="A22" s="106" t="s">
        <v>214</v>
      </c>
      <c r="B22" s="7"/>
      <c r="C22" s="43">
        <v>1</v>
      </c>
      <c r="D22" s="7"/>
      <c r="E22" s="85"/>
      <c r="F22" s="86"/>
      <c r="G22" s="87"/>
      <c r="H22" s="179"/>
      <c r="I22" s="182"/>
      <c r="K22" s="44">
        <v>1</v>
      </c>
      <c r="L22" s="39"/>
      <c r="M22" s="39"/>
      <c r="N22" s="8"/>
      <c r="O22" s="302">
        <v>48</v>
      </c>
      <c r="P22" s="8"/>
      <c r="Q22" s="169"/>
      <c r="R22" s="169"/>
      <c r="S22" s="23"/>
    </row>
    <row r="23" spans="1:19" ht="15" customHeight="1" x14ac:dyDescent="0.25">
      <c r="A23" s="106" t="s">
        <v>215</v>
      </c>
      <c r="B23" s="7"/>
      <c r="C23" s="43">
        <v>1</v>
      </c>
      <c r="D23" s="7"/>
      <c r="E23" s="85"/>
      <c r="F23" s="86"/>
      <c r="G23" s="87"/>
      <c r="H23" s="179"/>
      <c r="I23" s="182"/>
      <c r="K23" s="44">
        <v>1</v>
      </c>
      <c r="L23" s="39"/>
      <c r="M23" s="39"/>
      <c r="N23" s="8"/>
      <c r="O23" s="302">
        <v>51</v>
      </c>
      <c r="P23" s="8"/>
      <c r="Q23" s="169"/>
      <c r="R23" s="169"/>
      <c r="S23" s="23"/>
    </row>
    <row r="24" spans="1:19" ht="15" customHeight="1" x14ac:dyDescent="0.25">
      <c r="A24" s="106" t="s">
        <v>216</v>
      </c>
      <c r="B24" s="7"/>
      <c r="C24" s="43">
        <v>0.25</v>
      </c>
      <c r="D24" s="7"/>
      <c r="E24" s="85"/>
      <c r="F24" s="86"/>
      <c r="G24" s="87"/>
      <c r="H24" s="179"/>
      <c r="I24" s="182"/>
      <c r="K24" s="44">
        <v>0.25</v>
      </c>
      <c r="L24" s="39"/>
      <c r="M24" s="39"/>
      <c r="N24" s="8"/>
      <c r="O24" s="302">
        <v>54</v>
      </c>
      <c r="P24" s="8"/>
      <c r="Q24" s="169"/>
      <c r="R24" s="169"/>
      <c r="S24" s="23"/>
    </row>
    <row r="25" spans="1:19" ht="15" customHeight="1" x14ac:dyDescent="0.25">
      <c r="A25" s="106" t="s">
        <v>217</v>
      </c>
      <c r="B25" s="7"/>
      <c r="C25" s="43">
        <v>0.25</v>
      </c>
      <c r="D25" s="7"/>
      <c r="E25" s="85"/>
      <c r="F25" s="86"/>
      <c r="G25" s="87"/>
      <c r="H25" s="179"/>
      <c r="I25" s="182"/>
      <c r="K25" s="44">
        <v>0.25</v>
      </c>
      <c r="L25" s="39"/>
      <c r="M25" s="39"/>
      <c r="N25" s="8"/>
      <c r="O25" s="302">
        <v>54</v>
      </c>
      <c r="P25" s="8"/>
      <c r="Q25" s="169"/>
      <c r="R25" s="169"/>
      <c r="S25" s="23"/>
    </row>
    <row r="26" spans="1:19" ht="15" customHeight="1" x14ac:dyDescent="0.25">
      <c r="A26" s="106" t="s">
        <v>822</v>
      </c>
      <c r="B26" s="7"/>
      <c r="C26" s="43">
        <v>0.5</v>
      </c>
      <c r="D26" s="7"/>
      <c r="E26" s="85"/>
      <c r="F26" s="86"/>
      <c r="G26" s="87"/>
      <c r="H26" s="179"/>
      <c r="I26" s="182"/>
      <c r="K26" s="44">
        <v>0.5</v>
      </c>
      <c r="L26" s="39"/>
      <c r="M26" s="39"/>
      <c r="N26" s="8"/>
      <c r="O26" s="302">
        <v>55</v>
      </c>
      <c r="P26" s="8"/>
      <c r="Q26" s="169"/>
      <c r="R26" s="169"/>
      <c r="S26" s="23"/>
    </row>
    <row r="27" spans="1:19" ht="15" customHeight="1" x14ac:dyDescent="0.25">
      <c r="A27" s="42" t="s">
        <v>318</v>
      </c>
      <c r="B27" s="7"/>
      <c r="C27" s="43">
        <v>0.5</v>
      </c>
      <c r="D27" s="7"/>
      <c r="E27" s="85"/>
      <c r="F27" s="86"/>
      <c r="G27" s="87"/>
      <c r="H27" s="179"/>
      <c r="I27" s="182"/>
      <c r="K27" s="44">
        <v>0.5</v>
      </c>
      <c r="L27" s="39"/>
      <c r="M27" s="39"/>
      <c r="N27" s="8"/>
      <c r="O27" s="305">
        <v>59</v>
      </c>
      <c r="P27" s="8"/>
      <c r="Q27" s="169"/>
      <c r="R27" s="169"/>
      <c r="S27" s="23"/>
    </row>
    <row r="28" spans="1:19" ht="15" customHeight="1" x14ac:dyDescent="0.25">
      <c r="A28" s="42" t="s">
        <v>119</v>
      </c>
      <c r="B28" s="7"/>
      <c r="C28" s="43">
        <v>1</v>
      </c>
      <c r="D28" s="7"/>
      <c r="E28" s="85"/>
      <c r="F28" s="86"/>
      <c r="G28" s="87"/>
      <c r="H28" s="179"/>
      <c r="I28" s="182"/>
      <c r="K28" s="44"/>
      <c r="L28" s="39"/>
      <c r="M28" s="39">
        <v>1</v>
      </c>
      <c r="N28" s="8"/>
      <c r="O28" s="302">
        <v>56</v>
      </c>
      <c r="P28" s="8"/>
      <c r="Q28" s="45"/>
      <c r="R28" s="45"/>
      <c r="S28" s="23"/>
    </row>
    <row r="29" spans="1:19" ht="15" customHeight="1" x14ac:dyDescent="0.25">
      <c r="A29" s="24" t="s">
        <v>5</v>
      </c>
      <c r="C29" s="43">
        <f>SUM(C7:C28)</f>
        <v>12</v>
      </c>
      <c r="E29" s="36">
        <f>SUM(E7:E28)</f>
        <v>0</v>
      </c>
      <c r="F29" s="37">
        <f>SUM(F7:F28)</f>
        <v>0</v>
      </c>
      <c r="G29" s="38">
        <f>SUM(G7:G28)</f>
        <v>0</v>
      </c>
      <c r="H29" s="186">
        <f>SUM(H7:H28)</f>
        <v>0</v>
      </c>
      <c r="I29" s="187">
        <f>SUM(I7:I28)</f>
        <v>0</v>
      </c>
      <c r="K29" s="39">
        <f>SUM(K7:K28)</f>
        <v>11</v>
      </c>
      <c r="L29" s="39">
        <f>SUM(L7:L28)</f>
        <v>0</v>
      </c>
      <c r="M29" s="39">
        <f>SUM(M7:M28)</f>
        <v>1</v>
      </c>
      <c r="N29" s="8"/>
      <c r="O29" s="19"/>
      <c r="P29" s="8"/>
      <c r="Q29" s="19"/>
      <c r="R29" s="19"/>
      <c r="S29" s="15"/>
    </row>
    <row r="30" spans="1:19" ht="15" customHeight="1" x14ac:dyDescent="0.25">
      <c r="C30" s="6"/>
      <c r="E30" s="6"/>
      <c r="F30" s="6"/>
      <c r="G30" s="6"/>
      <c r="H30" s="6"/>
      <c r="I30" s="6"/>
      <c r="K30" s="22"/>
      <c r="L30" s="22"/>
      <c r="M30" s="22"/>
      <c r="N30" s="8"/>
      <c r="O30" s="19"/>
      <c r="P30" s="8"/>
      <c r="Q30" s="19"/>
      <c r="R30" s="19"/>
    </row>
    <row r="31" spans="1:19" ht="15" customHeight="1" x14ac:dyDescent="0.25">
      <c r="A31" s="364" t="s">
        <v>219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</row>
    <row r="32" spans="1:19" s="1" customFormat="1" ht="15" customHeight="1" x14ac:dyDescent="0.25">
      <c r="C32" s="17"/>
      <c r="E32" s="17"/>
      <c r="F32" s="17"/>
      <c r="G32" s="17"/>
      <c r="H32" s="17"/>
      <c r="I32" s="17"/>
      <c r="K32" s="17"/>
      <c r="L32" s="17"/>
      <c r="M32" s="17"/>
      <c r="O32" s="17"/>
    </row>
    <row r="33" spans="1:19" s="1" customFormat="1" ht="15" customHeight="1" x14ac:dyDescent="0.25">
      <c r="A33" s="364" t="s">
        <v>218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</row>
    <row r="34" spans="1:19" s="1" customFormat="1" ht="15" customHeight="1" x14ac:dyDescent="0.25">
      <c r="A34" s="2"/>
      <c r="B34" s="2"/>
      <c r="C34" s="18"/>
      <c r="D34" s="2"/>
      <c r="E34" s="18"/>
      <c r="F34" s="18"/>
      <c r="G34" s="18"/>
      <c r="H34" s="18"/>
      <c r="I34" s="18"/>
      <c r="J34" s="2"/>
      <c r="K34" s="18"/>
      <c r="L34" s="18"/>
      <c r="M34" s="18"/>
      <c r="N34" s="2"/>
      <c r="O34" s="18"/>
      <c r="P34" s="2"/>
      <c r="Q34" s="26"/>
      <c r="R34" s="26"/>
    </row>
    <row r="35" spans="1:19" ht="15" customHeight="1" x14ac:dyDescent="0.25">
      <c r="A35" s="333" t="s">
        <v>12</v>
      </c>
      <c r="B35" s="3"/>
      <c r="C35" s="329" t="s">
        <v>0</v>
      </c>
      <c r="D35" s="3"/>
      <c r="E35" s="326" t="s">
        <v>1</v>
      </c>
      <c r="F35" s="326"/>
      <c r="G35" s="326"/>
      <c r="H35" s="326"/>
      <c r="I35" s="326"/>
      <c r="J35" s="4"/>
      <c r="K35" s="326" t="s">
        <v>2</v>
      </c>
      <c r="L35" s="326"/>
      <c r="M35" s="326"/>
      <c r="N35" s="5"/>
      <c r="O35" s="337" t="s">
        <v>8</v>
      </c>
      <c r="Q35" s="355" t="s">
        <v>96</v>
      </c>
      <c r="R35" s="350" t="s">
        <v>184</v>
      </c>
      <c r="S35" s="352" t="s">
        <v>100</v>
      </c>
    </row>
    <row r="36" spans="1:19" ht="15" customHeight="1" x14ac:dyDescent="0.25">
      <c r="A36" s="333"/>
      <c r="B36" s="3"/>
      <c r="C36" s="332"/>
      <c r="D36" s="3"/>
      <c r="E36" s="33">
        <v>3</v>
      </c>
      <c r="F36" s="34">
        <v>4</v>
      </c>
      <c r="G36" s="35">
        <v>5</v>
      </c>
      <c r="H36" s="178">
        <v>6</v>
      </c>
      <c r="I36" s="181">
        <v>7</v>
      </c>
      <c r="J36" s="4"/>
      <c r="K36" s="32" t="s">
        <v>3</v>
      </c>
      <c r="L36" s="32" t="s">
        <v>4</v>
      </c>
      <c r="M36" s="32" t="s">
        <v>51</v>
      </c>
      <c r="N36" s="5"/>
      <c r="O36" s="338"/>
      <c r="Q36" s="355"/>
      <c r="R36" s="351"/>
      <c r="S36" s="352"/>
    </row>
    <row r="37" spans="1:19" ht="15" customHeight="1" x14ac:dyDescent="0.25">
      <c r="A37" s="152" t="s">
        <v>220</v>
      </c>
      <c r="B37" s="3"/>
      <c r="C37" s="48"/>
      <c r="D37" s="3"/>
      <c r="E37" s="33"/>
      <c r="F37" s="34"/>
      <c r="G37" s="35"/>
      <c r="H37" s="178"/>
      <c r="I37" s="181"/>
      <c r="J37" s="4"/>
      <c r="K37" s="32"/>
      <c r="L37" s="32"/>
      <c r="M37" s="32"/>
      <c r="N37" s="5"/>
      <c r="O37" s="312">
        <v>66</v>
      </c>
      <c r="Q37" s="109"/>
      <c r="R37" s="109"/>
      <c r="S37" s="145"/>
    </row>
    <row r="38" spans="1:19" ht="15" customHeight="1" x14ac:dyDescent="0.25">
      <c r="A38" s="106" t="s">
        <v>18</v>
      </c>
      <c r="B38" s="7"/>
      <c r="C38" s="43">
        <v>1.5</v>
      </c>
      <c r="D38" s="7"/>
      <c r="E38" s="85"/>
      <c r="F38" s="86"/>
      <c r="G38" s="87"/>
      <c r="H38" s="179"/>
      <c r="I38" s="182"/>
      <c r="K38" s="44">
        <v>1.5</v>
      </c>
      <c r="L38" s="39"/>
      <c r="M38" s="39"/>
      <c r="N38" s="8"/>
      <c r="O38" s="304">
        <v>68</v>
      </c>
      <c r="Q38" s="46"/>
      <c r="R38" s="46"/>
      <c r="S38" s="23"/>
    </row>
    <row r="39" spans="1:19" ht="15" customHeight="1" x14ac:dyDescent="0.25">
      <c r="A39" s="106" t="s">
        <v>823</v>
      </c>
      <c r="B39" s="7"/>
      <c r="C39" s="43">
        <v>2</v>
      </c>
      <c r="D39" s="7"/>
      <c r="E39" s="85"/>
      <c r="F39" s="86"/>
      <c r="G39" s="87"/>
      <c r="H39" s="179"/>
      <c r="I39" s="182"/>
      <c r="K39" s="44">
        <v>2</v>
      </c>
      <c r="L39" s="39"/>
      <c r="M39" s="39"/>
      <c r="N39" s="8"/>
      <c r="O39" s="304">
        <v>74</v>
      </c>
      <c r="Q39" s="46"/>
      <c r="R39" s="46"/>
      <c r="S39" s="23"/>
    </row>
    <row r="40" spans="1:19" ht="15" customHeight="1" x14ac:dyDescent="0.25">
      <c r="A40" s="42" t="s">
        <v>319</v>
      </c>
      <c r="B40" s="7"/>
      <c r="C40" s="43">
        <v>1</v>
      </c>
      <c r="D40" s="7"/>
      <c r="E40" s="85"/>
      <c r="F40" s="86"/>
      <c r="G40" s="87"/>
      <c r="H40" s="179"/>
      <c r="I40" s="182"/>
      <c r="K40" s="44"/>
      <c r="L40" s="39"/>
      <c r="M40" s="39">
        <v>1</v>
      </c>
      <c r="N40" s="8"/>
      <c r="O40" s="304">
        <v>82</v>
      </c>
      <c r="Q40" s="46"/>
      <c r="R40" s="46"/>
      <c r="S40" s="23"/>
    </row>
    <row r="41" spans="1:19" ht="15" customHeight="1" x14ac:dyDescent="0.25">
      <c r="A41" s="24" t="s">
        <v>5</v>
      </c>
      <c r="C41" s="43">
        <f>SUM(C38:C40)</f>
        <v>4.5</v>
      </c>
      <c r="E41" s="36">
        <f>SUM(E38:E40)</f>
        <v>0</v>
      </c>
      <c r="F41" s="37">
        <f>SUM(F38:F40)</f>
        <v>0</v>
      </c>
      <c r="G41" s="38">
        <f>SUM(G38:G40)</f>
        <v>0</v>
      </c>
      <c r="H41" s="186">
        <f>SUM(H38:H40)</f>
        <v>0</v>
      </c>
      <c r="I41" s="187">
        <f>SUM(I38:I40)</f>
        <v>0</v>
      </c>
      <c r="K41" s="39">
        <f>SUM(K38:K40)</f>
        <v>3.5</v>
      </c>
      <c r="L41" s="39">
        <f>SUM(L38:L40)</f>
        <v>0</v>
      </c>
      <c r="M41" s="39">
        <f>SUM(M38:M40)</f>
        <v>1</v>
      </c>
      <c r="N41" s="8"/>
      <c r="O41" s="22"/>
    </row>
    <row r="43" spans="1:19" s="1" customFormat="1" ht="15" customHeight="1" x14ac:dyDescent="0.25">
      <c r="A43" s="366" t="s">
        <v>228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</row>
    <row r="44" spans="1:19" s="1" customFormat="1" ht="15" customHeight="1" x14ac:dyDescent="0.25">
      <c r="A44" s="2"/>
      <c r="B44" s="2"/>
      <c r="C44" s="18"/>
      <c r="D44" s="2"/>
      <c r="E44" s="18"/>
      <c r="F44" s="18"/>
      <c r="G44" s="18"/>
      <c r="H44" s="18"/>
      <c r="I44" s="18"/>
      <c r="J44" s="2"/>
      <c r="K44" s="18"/>
      <c r="L44" s="18"/>
      <c r="M44" s="18"/>
      <c r="N44" s="2"/>
      <c r="O44" s="18"/>
      <c r="P44" s="2"/>
      <c r="Q44" s="26"/>
      <c r="R44" s="26"/>
    </row>
    <row r="45" spans="1:19" ht="15" customHeight="1" x14ac:dyDescent="0.25">
      <c r="A45" s="361" t="s">
        <v>12</v>
      </c>
      <c r="B45" s="3"/>
      <c r="C45" s="329" t="s">
        <v>0</v>
      </c>
      <c r="D45" s="3"/>
      <c r="E45" s="370" t="s">
        <v>1</v>
      </c>
      <c r="F45" s="371"/>
      <c r="G45" s="371"/>
      <c r="H45" s="371"/>
      <c r="I45" s="372"/>
      <c r="J45" s="4"/>
      <c r="K45" s="326" t="s">
        <v>2</v>
      </c>
      <c r="L45" s="326"/>
      <c r="M45" s="326"/>
      <c r="N45" s="5"/>
      <c r="O45" s="337" t="s">
        <v>8</v>
      </c>
      <c r="Q45" s="352" t="s">
        <v>96</v>
      </c>
      <c r="R45" s="350" t="s">
        <v>184</v>
      </c>
      <c r="S45" s="352" t="s">
        <v>55</v>
      </c>
    </row>
    <row r="46" spans="1:19" ht="15" customHeight="1" x14ac:dyDescent="0.25">
      <c r="A46" s="367"/>
      <c r="B46" s="3"/>
      <c r="C46" s="332"/>
      <c r="D46" s="3"/>
      <c r="E46" s="33">
        <v>3</v>
      </c>
      <c r="F46" s="34">
        <v>4</v>
      </c>
      <c r="G46" s="35">
        <v>5</v>
      </c>
      <c r="H46" s="178">
        <v>6</v>
      </c>
      <c r="I46" s="181">
        <v>7</v>
      </c>
      <c r="J46" s="4"/>
      <c r="K46" s="32" t="s">
        <v>3</v>
      </c>
      <c r="L46" s="32" t="s">
        <v>4</v>
      </c>
      <c r="M46" s="32" t="s">
        <v>51</v>
      </c>
      <c r="N46" s="5"/>
      <c r="O46" s="338"/>
      <c r="Q46" s="352"/>
      <c r="R46" s="351"/>
      <c r="S46" s="328"/>
    </row>
    <row r="47" spans="1:19" ht="15" customHeight="1" x14ac:dyDescent="0.25">
      <c r="A47" s="152" t="s">
        <v>221</v>
      </c>
      <c r="B47" s="3"/>
      <c r="C47" s="48"/>
      <c r="D47" s="3"/>
      <c r="E47" s="33"/>
      <c r="F47" s="34"/>
      <c r="G47" s="35"/>
      <c r="H47" s="178"/>
      <c r="I47" s="181"/>
      <c r="J47" s="4"/>
      <c r="K47" s="32"/>
      <c r="L47" s="32"/>
      <c r="M47" s="32"/>
      <c r="N47" s="5"/>
      <c r="O47" s="312">
        <v>84</v>
      </c>
      <c r="Q47" s="112"/>
      <c r="R47" s="112"/>
      <c r="S47" s="175"/>
    </row>
    <row r="48" spans="1:19" ht="27" customHeight="1" x14ac:dyDescent="0.25">
      <c r="A48" s="106" t="s">
        <v>824</v>
      </c>
      <c r="B48" s="7"/>
      <c r="C48" s="43"/>
      <c r="D48" s="7"/>
      <c r="E48" s="85"/>
      <c r="F48" s="86"/>
      <c r="G48" s="87"/>
      <c r="H48" s="179"/>
      <c r="I48" s="182"/>
      <c r="K48" s="44">
        <v>2.25</v>
      </c>
      <c r="L48" s="39"/>
      <c r="M48" s="39"/>
      <c r="N48" s="8"/>
      <c r="O48" s="304">
        <v>86</v>
      </c>
      <c r="Q48" s="46"/>
      <c r="R48" s="46"/>
      <c r="S48" s="176"/>
    </row>
    <row r="49" spans="1:19" ht="15" customHeight="1" x14ac:dyDescent="0.25">
      <c r="A49" s="42" t="s">
        <v>375</v>
      </c>
      <c r="B49" s="7"/>
      <c r="C49" s="43">
        <v>1.5</v>
      </c>
      <c r="D49" s="7"/>
      <c r="E49" s="85"/>
      <c r="F49" s="86"/>
      <c r="G49" s="87"/>
      <c r="H49" s="179"/>
      <c r="I49" s="182"/>
      <c r="K49" s="44"/>
      <c r="L49" s="39">
        <v>1.5</v>
      </c>
      <c r="M49" s="39"/>
      <c r="N49" s="8"/>
      <c r="O49" s="304"/>
      <c r="Q49" s="114" t="s">
        <v>135</v>
      </c>
      <c r="R49" s="114"/>
      <c r="S49" s="177" t="s">
        <v>64</v>
      </c>
    </row>
    <row r="50" spans="1:19" ht="15" customHeight="1" x14ac:dyDescent="0.25">
      <c r="A50" s="42" t="s">
        <v>376</v>
      </c>
      <c r="B50" s="7"/>
      <c r="C50" s="43">
        <v>1.5</v>
      </c>
      <c r="D50" s="7"/>
      <c r="E50" s="85"/>
      <c r="F50" s="86"/>
      <c r="G50" s="87"/>
      <c r="H50" s="179"/>
      <c r="I50" s="182"/>
      <c r="K50" s="44"/>
      <c r="L50" s="39">
        <v>1.5</v>
      </c>
      <c r="M50" s="39"/>
      <c r="N50" s="8"/>
      <c r="O50" s="304"/>
      <c r="Q50" s="114" t="s">
        <v>135</v>
      </c>
      <c r="R50" s="114"/>
      <c r="S50" s="177" t="s">
        <v>382</v>
      </c>
    </row>
    <row r="51" spans="1:19" ht="15" customHeight="1" x14ac:dyDescent="0.25">
      <c r="A51" s="42" t="s">
        <v>377</v>
      </c>
      <c r="B51" s="7"/>
      <c r="C51" s="43">
        <v>1.5</v>
      </c>
      <c r="D51" s="7"/>
      <c r="E51" s="85"/>
      <c r="F51" s="86"/>
      <c r="G51" s="87"/>
      <c r="H51" s="179"/>
      <c r="I51" s="182"/>
      <c r="K51" s="44"/>
      <c r="L51" s="39">
        <v>1.5</v>
      </c>
      <c r="M51" s="39"/>
      <c r="N51" s="8"/>
      <c r="O51" s="304"/>
      <c r="Q51" s="114" t="s">
        <v>135</v>
      </c>
      <c r="R51" s="114"/>
      <c r="S51" s="177" t="s">
        <v>382</v>
      </c>
    </row>
    <row r="52" spans="1:19" ht="15" customHeight="1" x14ac:dyDescent="0.25">
      <c r="A52" s="42" t="s">
        <v>378</v>
      </c>
      <c r="B52" s="7"/>
      <c r="C52" s="43">
        <v>1.5</v>
      </c>
      <c r="D52" s="7"/>
      <c r="E52" s="85"/>
      <c r="F52" s="86"/>
      <c r="G52" s="87"/>
      <c r="H52" s="179"/>
      <c r="I52" s="182"/>
      <c r="K52" s="44"/>
      <c r="L52" s="39">
        <v>1.5</v>
      </c>
      <c r="M52" s="39"/>
      <c r="N52" s="8"/>
      <c r="O52" s="304"/>
      <c r="Q52" s="114" t="s">
        <v>135</v>
      </c>
      <c r="R52" s="114"/>
      <c r="S52" s="177" t="s">
        <v>382</v>
      </c>
    </row>
    <row r="53" spans="1:19" ht="15" customHeight="1" x14ac:dyDescent="0.25">
      <c r="A53" s="42" t="s">
        <v>379</v>
      </c>
      <c r="B53" s="7"/>
      <c r="C53" s="43">
        <v>1.5</v>
      </c>
      <c r="D53" s="7"/>
      <c r="E53" s="85"/>
      <c r="F53" s="86"/>
      <c r="G53" s="87"/>
      <c r="H53" s="179"/>
      <c r="I53" s="182"/>
      <c r="K53" s="44"/>
      <c r="L53" s="39">
        <v>1.5</v>
      </c>
      <c r="M53" s="39"/>
      <c r="N53" s="8"/>
      <c r="O53" s="304"/>
      <c r="Q53" s="114" t="s">
        <v>135</v>
      </c>
      <c r="R53" s="114"/>
      <c r="S53" s="177" t="s">
        <v>70</v>
      </c>
    </row>
    <row r="54" spans="1:19" ht="15" customHeight="1" x14ac:dyDescent="0.25">
      <c r="A54" s="42" t="s">
        <v>380</v>
      </c>
      <c r="B54" s="7"/>
      <c r="C54" s="43">
        <v>1.5</v>
      </c>
      <c r="D54" s="7"/>
      <c r="E54" s="85"/>
      <c r="F54" s="86"/>
      <c r="G54" s="87"/>
      <c r="H54" s="179"/>
      <c r="I54" s="182"/>
      <c r="K54" s="44"/>
      <c r="L54" s="39">
        <v>1.5</v>
      </c>
      <c r="M54" s="39"/>
      <c r="N54" s="8"/>
      <c r="O54" s="304"/>
      <c r="Q54" s="114" t="s">
        <v>135</v>
      </c>
      <c r="R54" s="114"/>
      <c r="S54" s="177" t="s">
        <v>71</v>
      </c>
    </row>
    <row r="55" spans="1:19" ht="15" customHeight="1" x14ac:dyDescent="0.25">
      <c r="A55" s="42" t="s">
        <v>381</v>
      </c>
      <c r="B55" s="7"/>
      <c r="C55" s="43">
        <v>1.5</v>
      </c>
      <c r="D55" s="7"/>
      <c r="E55" s="85"/>
      <c r="F55" s="86"/>
      <c r="G55" s="87"/>
      <c r="H55" s="179"/>
      <c r="I55" s="182"/>
      <c r="K55" s="44"/>
      <c r="L55" s="39">
        <v>1.5</v>
      </c>
      <c r="M55" s="39"/>
      <c r="N55" s="8"/>
      <c r="O55" s="304"/>
      <c r="Q55" s="114" t="s">
        <v>135</v>
      </c>
      <c r="R55" s="114"/>
      <c r="S55" s="177" t="s">
        <v>71</v>
      </c>
    </row>
    <row r="56" spans="1:19" ht="15" customHeight="1" x14ac:dyDescent="0.25">
      <c r="A56" s="42" t="s">
        <v>383</v>
      </c>
      <c r="B56" s="7"/>
      <c r="C56" s="43">
        <v>1.5</v>
      </c>
      <c r="D56" s="7"/>
      <c r="E56" s="85"/>
      <c r="F56" s="86"/>
      <c r="G56" s="87"/>
      <c r="H56" s="179"/>
      <c r="I56" s="182"/>
      <c r="K56" s="44"/>
      <c r="L56" s="39">
        <v>1.5</v>
      </c>
      <c r="M56" s="39"/>
      <c r="N56" s="8"/>
      <c r="O56" s="304"/>
      <c r="Q56" s="114" t="s">
        <v>135</v>
      </c>
      <c r="R56" s="114"/>
      <c r="S56" s="177" t="s">
        <v>382</v>
      </c>
    </row>
    <row r="57" spans="1:19" ht="15" customHeight="1" x14ac:dyDescent="0.25">
      <c r="A57" s="106" t="s">
        <v>15</v>
      </c>
      <c r="B57" s="7"/>
      <c r="C57" s="43"/>
      <c r="D57" s="7"/>
      <c r="E57" s="85"/>
      <c r="F57" s="86"/>
      <c r="G57" s="87"/>
      <c r="H57" s="179"/>
      <c r="I57" s="182"/>
      <c r="K57" s="44">
        <v>1.25</v>
      </c>
      <c r="L57" s="39"/>
      <c r="M57" s="39"/>
      <c r="N57" s="8"/>
      <c r="O57" s="304">
        <v>95</v>
      </c>
      <c r="Q57" s="114"/>
      <c r="R57" s="114"/>
      <c r="S57" s="177"/>
    </row>
    <row r="58" spans="1:19" ht="15" customHeight="1" x14ac:dyDescent="0.25">
      <c r="A58" s="42" t="s">
        <v>384</v>
      </c>
      <c r="B58" s="7"/>
      <c r="C58" s="43">
        <v>2.5</v>
      </c>
      <c r="D58" s="7"/>
      <c r="E58" s="85"/>
      <c r="F58" s="86"/>
      <c r="G58" s="87"/>
      <c r="H58" s="179"/>
      <c r="I58" s="182"/>
      <c r="K58" s="44"/>
      <c r="L58" s="39">
        <v>2.5</v>
      </c>
      <c r="M58" s="39"/>
      <c r="N58" s="8"/>
      <c r="O58" s="304">
        <v>97</v>
      </c>
      <c r="Q58" s="114"/>
      <c r="R58" s="114"/>
      <c r="S58" s="177" t="s">
        <v>65</v>
      </c>
    </row>
    <row r="59" spans="1:19" ht="15" customHeight="1" x14ac:dyDescent="0.25">
      <c r="A59" s="42" t="s">
        <v>386</v>
      </c>
      <c r="B59" s="7"/>
      <c r="C59" s="43">
        <v>1</v>
      </c>
      <c r="D59" s="7"/>
      <c r="E59" s="85"/>
      <c r="F59" s="86"/>
      <c r="G59" s="87"/>
      <c r="H59" s="179"/>
      <c r="I59" s="182"/>
      <c r="K59" s="44"/>
      <c r="L59" s="39">
        <v>1</v>
      </c>
      <c r="M59" s="39"/>
      <c r="N59" s="8"/>
      <c r="O59" s="304">
        <v>103</v>
      </c>
      <c r="Q59" s="114"/>
      <c r="R59" s="114"/>
      <c r="S59" s="177" t="s">
        <v>65</v>
      </c>
    </row>
    <row r="60" spans="1:19" ht="15" customHeight="1" x14ac:dyDescent="0.25">
      <c r="A60" s="42" t="s">
        <v>385</v>
      </c>
      <c r="B60" s="7"/>
      <c r="C60" s="43">
        <v>3</v>
      </c>
      <c r="D60" s="7"/>
      <c r="E60" s="85"/>
      <c r="F60" s="86"/>
      <c r="G60" s="87"/>
      <c r="H60" s="179"/>
      <c r="I60" s="182"/>
      <c r="K60" s="44"/>
      <c r="L60" s="39">
        <v>3</v>
      </c>
      <c r="M60" s="39"/>
      <c r="N60" s="8"/>
      <c r="O60" s="304">
        <v>104</v>
      </c>
      <c r="Q60" s="114"/>
      <c r="R60" s="114"/>
      <c r="S60" s="177" t="s">
        <v>65</v>
      </c>
    </row>
    <row r="61" spans="1:19" ht="15" customHeight="1" x14ac:dyDescent="0.25">
      <c r="A61" s="106" t="s">
        <v>16</v>
      </c>
      <c r="B61" s="7"/>
      <c r="C61" s="43"/>
      <c r="D61" s="7"/>
      <c r="E61" s="85"/>
      <c r="F61" s="86"/>
      <c r="G61" s="87"/>
      <c r="H61" s="179"/>
      <c r="I61" s="182"/>
      <c r="K61" s="44">
        <v>1.25</v>
      </c>
      <c r="L61" s="39"/>
      <c r="M61" s="39"/>
      <c r="N61" s="8"/>
      <c r="O61" s="304">
        <v>111</v>
      </c>
      <c r="Q61" s="114"/>
      <c r="R61" s="114"/>
      <c r="S61" s="177"/>
    </row>
    <row r="62" spans="1:19" ht="15" customHeight="1" x14ac:dyDescent="0.25">
      <c r="A62" s="42" t="s">
        <v>387</v>
      </c>
      <c r="B62" s="7"/>
      <c r="C62" s="43">
        <v>4</v>
      </c>
      <c r="D62" s="7"/>
      <c r="E62" s="85"/>
      <c r="F62" s="86"/>
      <c r="G62" s="87"/>
      <c r="H62" s="179"/>
      <c r="I62" s="182"/>
      <c r="K62" s="44"/>
      <c r="L62" s="39">
        <v>4</v>
      </c>
      <c r="M62" s="39"/>
      <c r="N62" s="8"/>
      <c r="O62" s="304">
        <v>113</v>
      </c>
      <c r="Q62" s="114"/>
      <c r="R62" s="114"/>
      <c r="S62" s="177" t="s">
        <v>65</v>
      </c>
    </row>
    <row r="63" spans="1:19" ht="15" customHeight="1" x14ac:dyDescent="0.25">
      <c r="A63" s="42" t="s">
        <v>388</v>
      </c>
      <c r="B63" s="7"/>
      <c r="C63" s="43">
        <v>3.25</v>
      </c>
      <c r="D63" s="7"/>
      <c r="E63" s="85"/>
      <c r="F63" s="86"/>
      <c r="G63" s="87"/>
      <c r="H63" s="179"/>
      <c r="I63" s="182"/>
      <c r="K63" s="44"/>
      <c r="L63" s="39">
        <v>3.25</v>
      </c>
      <c r="M63" s="39"/>
      <c r="N63" s="8"/>
      <c r="O63" s="304">
        <v>121</v>
      </c>
      <c r="Q63" s="114"/>
      <c r="R63" s="114"/>
      <c r="S63" s="177" t="s">
        <v>65</v>
      </c>
    </row>
    <row r="64" spans="1:19" ht="15" customHeight="1" x14ac:dyDescent="0.25">
      <c r="A64" s="42" t="s">
        <v>389</v>
      </c>
      <c r="B64" s="7"/>
      <c r="C64" s="43">
        <v>4</v>
      </c>
      <c r="D64" s="7"/>
      <c r="E64" s="85"/>
      <c r="F64" s="86"/>
      <c r="G64" s="87"/>
      <c r="H64" s="179"/>
      <c r="I64" s="182"/>
      <c r="K64" s="44"/>
      <c r="L64" s="39">
        <v>4</v>
      </c>
      <c r="M64" s="39"/>
      <c r="N64" s="8"/>
      <c r="O64" s="304"/>
      <c r="Q64" s="114" t="s">
        <v>135</v>
      </c>
      <c r="R64" s="114"/>
      <c r="S64" s="177" t="s">
        <v>65</v>
      </c>
    </row>
    <row r="65" spans="1:20" ht="15" customHeight="1" x14ac:dyDescent="0.25">
      <c r="A65" s="106" t="s">
        <v>20</v>
      </c>
      <c r="B65" s="7"/>
      <c r="C65" s="43"/>
      <c r="D65" s="7"/>
      <c r="E65" s="85"/>
      <c r="F65" s="86"/>
      <c r="G65" s="87"/>
      <c r="H65" s="179"/>
      <c r="I65" s="182"/>
      <c r="K65" s="44">
        <v>1.5</v>
      </c>
      <c r="L65" s="39"/>
      <c r="M65" s="39"/>
      <c r="N65" s="8"/>
      <c r="O65" s="304">
        <v>129</v>
      </c>
      <c r="Q65" s="46"/>
      <c r="R65" s="46"/>
      <c r="S65" s="177"/>
    </row>
    <row r="66" spans="1:20" ht="15" customHeight="1" x14ac:dyDescent="0.25">
      <c r="A66" s="42" t="s">
        <v>390</v>
      </c>
      <c r="B66" s="7"/>
      <c r="C66" s="43">
        <v>2.25</v>
      </c>
      <c r="D66" s="7"/>
      <c r="E66" s="85"/>
      <c r="F66" s="86"/>
      <c r="G66" s="87"/>
      <c r="H66" s="179"/>
      <c r="I66" s="182"/>
      <c r="K66" s="44"/>
      <c r="L66" s="39">
        <v>2.25</v>
      </c>
      <c r="M66" s="39"/>
      <c r="N66" s="8"/>
      <c r="O66" s="304">
        <v>131</v>
      </c>
      <c r="Q66" s="46"/>
      <c r="R66" s="46"/>
      <c r="S66" s="177" t="s">
        <v>72</v>
      </c>
    </row>
    <row r="67" spans="1:20" ht="15" customHeight="1" x14ac:dyDescent="0.25">
      <c r="A67" s="42" t="s">
        <v>391</v>
      </c>
      <c r="B67" s="7"/>
      <c r="C67" s="43">
        <v>1</v>
      </c>
      <c r="D67" s="7"/>
      <c r="E67" s="85"/>
      <c r="F67" s="86"/>
      <c r="G67" s="87"/>
      <c r="H67" s="179"/>
      <c r="I67" s="182"/>
      <c r="K67" s="44"/>
      <c r="L67" s="39">
        <v>1</v>
      </c>
      <c r="M67" s="39"/>
      <c r="N67" s="8"/>
      <c r="O67" s="304">
        <v>137</v>
      </c>
      <c r="Q67" s="46"/>
      <c r="R67" s="46"/>
      <c r="S67" s="177" t="s">
        <v>72</v>
      </c>
    </row>
    <row r="68" spans="1:20" ht="15" customHeight="1" x14ac:dyDescent="0.25">
      <c r="A68" s="42" t="s">
        <v>393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304">
        <v>138</v>
      </c>
      <c r="Q68" s="46"/>
      <c r="R68" s="46"/>
      <c r="S68" s="177" t="s">
        <v>72</v>
      </c>
    </row>
    <row r="69" spans="1:20" ht="15" customHeight="1" x14ac:dyDescent="0.25">
      <c r="A69" s="42" t="s">
        <v>392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144</v>
      </c>
      <c r="Q69" s="46"/>
      <c r="R69" s="46"/>
      <c r="S69" s="177" t="s">
        <v>72</v>
      </c>
    </row>
    <row r="70" spans="1:20" ht="15" customHeight="1" x14ac:dyDescent="0.25">
      <c r="A70" s="106" t="s">
        <v>17</v>
      </c>
      <c r="B70" s="7"/>
      <c r="C70" s="43"/>
      <c r="D70" s="7"/>
      <c r="E70" s="85"/>
      <c r="F70" s="86"/>
      <c r="G70" s="87"/>
      <c r="H70" s="179"/>
      <c r="I70" s="182"/>
      <c r="K70" s="44">
        <v>1.25</v>
      </c>
      <c r="L70" s="39"/>
      <c r="M70" s="39"/>
      <c r="N70" s="8"/>
      <c r="O70" s="304">
        <v>152</v>
      </c>
      <c r="Q70" s="46"/>
      <c r="R70" s="46"/>
      <c r="S70" s="177"/>
    </row>
    <row r="71" spans="1:20" ht="15" customHeight="1" x14ac:dyDescent="0.25">
      <c r="A71" s="42" t="s">
        <v>394</v>
      </c>
      <c r="B71" s="7"/>
      <c r="C71" s="43">
        <v>3</v>
      </c>
      <c r="D71" s="7"/>
      <c r="E71" s="85"/>
      <c r="F71" s="86"/>
      <c r="G71" s="87"/>
      <c r="H71" s="179"/>
      <c r="I71" s="182"/>
      <c r="K71" s="44"/>
      <c r="L71" s="39">
        <v>3</v>
      </c>
      <c r="M71" s="39"/>
      <c r="N71" s="8"/>
      <c r="O71" s="304">
        <v>154</v>
      </c>
      <c r="Q71" s="46"/>
      <c r="R71" s="46"/>
      <c r="S71" s="177" t="s">
        <v>65</v>
      </c>
    </row>
    <row r="72" spans="1:20" ht="15" customHeight="1" x14ac:dyDescent="0.25">
      <c r="A72" s="42" t="s">
        <v>395</v>
      </c>
      <c r="B72" s="7"/>
      <c r="C72" s="43">
        <v>3</v>
      </c>
      <c r="D72" s="7"/>
      <c r="E72" s="85"/>
      <c r="F72" s="86"/>
      <c r="G72" s="87"/>
      <c r="H72" s="179"/>
      <c r="I72" s="182"/>
      <c r="K72" s="44"/>
      <c r="L72" s="39">
        <v>3</v>
      </c>
      <c r="M72" s="39"/>
      <c r="N72" s="8"/>
      <c r="O72" s="304">
        <v>161</v>
      </c>
      <c r="Q72" s="46"/>
      <c r="R72" s="46"/>
      <c r="S72" s="177" t="s">
        <v>65</v>
      </c>
    </row>
    <row r="73" spans="1:20" ht="15" customHeight="1" x14ac:dyDescent="0.25">
      <c r="A73" s="42" t="s">
        <v>396</v>
      </c>
      <c r="B73" s="7"/>
      <c r="C73" s="43">
        <v>2</v>
      </c>
      <c r="D73" s="7"/>
      <c r="E73" s="85"/>
      <c r="F73" s="86"/>
      <c r="G73" s="87"/>
      <c r="H73" s="179"/>
      <c r="I73" s="182"/>
      <c r="K73" s="44"/>
      <c r="L73" s="39">
        <v>2</v>
      </c>
      <c r="M73" s="39"/>
      <c r="N73" s="8"/>
      <c r="O73" s="304"/>
      <c r="Q73" s="114" t="s">
        <v>135</v>
      </c>
      <c r="R73" s="114"/>
      <c r="S73" s="177" t="s">
        <v>65</v>
      </c>
    </row>
    <row r="74" spans="1:20" ht="15" customHeight="1" x14ac:dyDescent="0.25">
      <c r="A74" s="42" t="s">
        <v>397</v>
      </c>
      <c r="B74" s="7"/>
      <c r="C74" s="43">
        <v>1.25</v>
      </c>
      <c r="D74" s="7"/>
      <c r="E74" s="85"/>
      <c r="F74" s="86"/>
      <c r="G74" s="87"/>
      <c r="H74" s="179"/>
      <c r="I74" s="182"/>
      <c r="K74" s="44"/>
      <c r="L74" s="39">
        <v>1.25</v>
      </c>
      <c r="M74" s="39"/>
      <c r="N74" s="8"/>
      <c r="O74" s="304"/>
      <c r="Q74" s="114" t="s">
        <v>135</v>
      </c>
      <c r="R74" s="114"/>
      <c r="S74" s="177" t="s">
        <v>65</v>
      </c>
    </row>
    <row r="75" spans="1:20" ht="15" customHeight="1" x14ac:dyDescent="0.25">
      <c r="A75" s="42" t="s">
        <v>505</v>
      </c>
      <c r="B75" s="7"/>
      <c r="C75" s="43">
        <v>4.75</v>
      </c>
      <c r="D75" s="7"/>
      <c r="E75" s="85"/>
      <c r="F75" s="86"/>
      <c r="G75" s="87"/>
      <c r="H75" s="179"/>
      <c r="I75" s="182"/>
      <c r="K75" s="44"/>
      <c r="L75" s="39">
        <v>4.75</v>
      </c>
      <c r="M75" s="39"/>
      <c r="N75" s="8"/>
      <c r="O75" s="304"/>
      <c r="Q75" s="114" t="s">
        <v>135</v>
      </c>
      <c r="R75" s="114"/>
      <c r="S75" s="177" t="s">
        <v>48</v>
      </c>
      <c r="T75" s="6" t="s">
        <v>53</v>
      </c>
    </row>
    <row r="76" spans="1:20" ht="15" customHeight="1" x14ac:dyDescent="0.25">
      <c r="A76" s="42" t="s">
        <v>506</v>
      </c>
      <c r="B76" s="7"/>
      <c r="C76" s="43">
        <v>1</v>
      </c>
      <c r="D76" s="7"/>
      <c r="E76" s="85"/>
      <c r="F76" s="86"/>
      <c r="G76" s="87"/>
      <c r="H76" s="179"/>
      <c r="I76" s="182"/>
      <c r="K76" s="44"/>
      <c r="L76" s="39">
        <v>1</v>
      </c>
      <c r="M76" s="39"/>
      <c r="N76" s="8"/>
      <c r="O76" s="304"/>
      <c r="Q76" s="114"/>
      <c r="R76" s="114"/>
      <c r="S76" s="177" t="s">
        <v>48</v>
      </c>
    </row>
    <row r="77" spans="1:20" ht="15" customHeight="1" x14ac:dyDescent="0.25">
      <c r="A77" s="42" t="s">
        <v>95</v>
      </c>
      <c r="B77" s="7"/>
      <c r="C77" s="43" t="s">
        <v>19</v>
      </c>
      <c r="D77" s="7"/>
      <c r="E77" s="85" t="s">
        <v>19</v>
      </c>
      <c r="F77" s="86"/>
      <c r="G77" s="87"/>
      <c r="H77" s="179" t="s">
        <v>19</v>
      </c>
      <c r="I77" s="182"/>
      <c r="K77" s="44"/>
      <c r="L77" s="39" t="s">
        <v>19</v>
      </c>
      <c r="M77" s="39"/>
      <c r="N77" s="8"/>
      <c r="O77" s="304"/>
      <c r="Q77" s="46"/>
      <c r="R77" s="46"/>
      <c r="S77" s="176"/>
    </row>
    <row r="78" spans="1:20" ht="15" customHeight="1" x14ac:dyDescent="0.25">
      <c r="A78" s="106" t="s">
        <v>54</v>
      </c>
      <c r="B78" s="7"/>
      <c r="C78" s="43"/>
      <c r="D78" s="7"/>
      <c r="E78" s="85"/>
      <c r="F78" s="86"/>
      <c r="G78" s="87"/>
      <c r="H78" s="179"/>
      <c r="I78" s="182"/>
      <c r="K78" s="44"/>
      <c r="L78" s="6"/>
      <c r="M78" s="39"/>
      <c r="N78" s="8"/>
      <c r="O78" s="304">
        <v>168</v>
      </c>
      <c r="Q78" s="46"/>
      <c r="R78" s="51"/>
    </row>
    <row r="79" spans="1:20" ht="15" customHeight="1" x14ac:dyDescent="0.25">
      <c r="A79" s="42" t="s">
        <v>398</v>
      </c>
      <c r="B79" s="7"/>
      <c r="C79" s="43">
        <v>3</v>
      </c>
      <c r="D79" s="7"/>
      <c r="E79" s="85"/>
      <c r="F79" s="86"/>
      <c r="G79" s="87"/>
      <c r="H79" s="179"/>
      <c r="I79" s="182"/>
      <c r="K79" s="44"/>
      <c r="L79" s="39">
        <v>3</v>
      </c>
      <c r="M79" s="39"/>
      <c r="N79" s="8"/>
      <c r="O79" s="304">
        <v>168</v>
      </c>
      <c r="Q79" s="46"/>
      <c r="R79" s="46"/>
      <c r="S79" s="177" t="s">
        <v>69</v>
      </c>
    </row>
    <row r="80" spans="1:20" ht="15" customHeight="1" x14ac:dyDescent="0.25">
      <c r="A80" s="42" t="s">
        <v>319</v>
      </c>
      <c r="B80" s="7"/>
      <c r="C80" s="43">
        <v>1</v>
      </c>
      <c r="D80" s="7"/>
      <c r="E80" s="85"/>
      <c r="F80" s="86"/>
      <c r="G80" s="87"/>
      <c r="H80" s="179"/>
      <c r="I80" s="182"/>
      <c r="K80" s="44"/>
      <c r="L80" s="39"/>
      <c r="M80" s="39">
        <v>1</v>
      </c>
      <c r="N80" s="8"/>
      <c r="O80" s="313">
        <v>176</v>
      </c>
      <c r="Q80" s="46"/>
      <c r="R80" s="46"/>
      <c r="S80" s="177"/>
    </row>
    <row r="81" spans="1:19" ht="15" customHeight="1" x14ac:dyDescent="0.25">
      <c r="A81" s="42" t="s">
        <v>87</v>
      </c>
      <c r="B81" s="7"/>
      <c r="C81" s="43">
        <v>16</v>
      </c>
      <c r="D81" s="7"/>
      <c r="E81" s="85"/>
      <c r="F81" s="86"/>
      <c r="G81" s="87"/>
      <c r="H81" s="179"/>
      <c r="I81" s="182"/>
      <c r="K81" s="44"/>
      <c r="L81" s="39">
        <v>16</v>
      </c>
      <c r="M81" s="39"/>
      <c r="N81" s="8"/>
      <c r="O81" s="313"/>
      <c r="Q81" s="46"/>
      <c r="R81" s="46"/>
      <c r="S81" s="177"/>
    </row>
    <row r="82" spans="1:19" ht="15" customHeight="1" x14ac:dyDescent="0.25">
      <c r="A82" s="24" t="s">
        <v>5</v>
      </c>
      <c r="C82" s="43">
        <f>SUM(C48:C81)</f>
        <v>74</v>
      </c>
      <c r="E82" s="36">
        <f>SUM(E48:E81)</f>
        <v>0</v>
      </c>
      <c r="F82" s="37">
        <f>SUM(F48:F81)</f>
        <v>0</v>
      </c>
      <c r="G82" s="38">
        <f>SUM(G48:G81)</f>
        <v>0</v>
      </c>
      <c r="H82" s="186">
        <f>SUM(H48:H81)</f>
        <v>0</v>
      </c>
      <c r="I82" s="187">
        <f>SUM(I48:I81)</f>
        <v>0</v>
      </c>
      <c r="K82" s="39">
        <f>SUM(K48:K81)</f>
        <v>7.5</v>
      </c>
      <c r="L82" s="39">
        <f>SUM(L49:L81)</f>
        <v>73</v>
      </c>
      <c r="M82" s="39">
        <f>SUM(M48:M81)</f>
        <v>1</v>
      </c>
      <c r="N82" s="8"/>
      <c r="O82" s="22"/>
    </row>
    <row r="85" spans="1:19" s="1" customFormat="1" ht="15" customHeight="1" x14ac:dyDescent="0.25">
      <c r="A85" s="366" t="s">
        <v>229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</row>
    <row r="87" spans="1:19" ht="15" customHeight="1" x14ac:dyDescent="0.25">
      <c r="A87" s="13"/>
      <c r="C87" s="329" t="s">
        <v>0</v>
      </c>
      <c r="D87" s="3"/>
      <c r="E87" s="326" t="s">
        <v>1</v>
      </c>
      <c r="F87" s="326"/>
      <c r="G87" s="326"/>
      <c r="H87" s="5"/>
      <c r="I87" s="5"/>
      <c r="J87" s="4"/>
      <c r="K87" s="326" t="s">
        <v>2</v>
      </c>
      <c r="L87" s="326"/>
      <c r="M87" s="326"/>
      <c r="N87" s="5"/>
      <c r="O87" s="5"/>
      <c r="Q87" s="30"/>
      <c r="R87" s="30"/>
    </row>
    <row r="88" spans="1:19" ht="15" customHeight="1" x14ac:dyDescent="0.25">
      <c r="A88" s="15"/>
      <c r="C88" s="332"/>
      <c r="D88" s="3"/>
      <c r="E88" s="33">
        <v>3</v>
      </c>
      <c r="F88" s="34">
        <v>4</v>
      </c>
      <c r="G88" s="35">
        <v>5</v>
      </c>
      <c r="H88" s="178">
        <v>6</v>
      </c>
      <c r="I88" s="181">
        <v>7</v>
      </c>
      <c r="J88" s="4"/>
      <c r="K88" s="32" t="s">
        <v>3</v>
      </c>
      <c r="L88" s="32" t="s">
        <v>4</v>
      </c>
      <c r="M88" s="32" t="s">
        <v>51</v>
      </c>
      <c r="N88" s="5"/>
      <c r="O88" s="5"/>
      <c r="Q88" s="30"/>
      <c r="R88" s="30"/>
    </row>
    <row r="89" spans="1:19" ht="15" customHeight="1" x14ac:dyDescent="0.25">
      <c r="A89" s="16" t="s">
        <v>6</v>
      </c>
      <c r="C89" s="48">
        <f>SUM(C82,C41,C29)</f>
        <v>90.5</v>
      </c>
      <c r="E89" s="57">
        <f>SUM(E82,E41,E29)</f>
        <v>0</v>
      </c>
      <c r="F89" s="58">
        <f>SUM(F82,F41,F29)</f>
        <v>0</v>
      </c>
      <c r="G89" s="59">
        <f>SUM(G82,G41,G29)</f>
        <v>0</v>
      </c>
      <c r="H89" s="185">
        <f>SUM(H82,H41,H29)</f>
        <v>0</v>
      </c>
      <c r="I89" s="184">
        <f>SUM(I82,I41,I29)</f>
        <v>0</v>
      </c>
      <c r="K89" s="32">
        <f>SUM(K82,K41,K29)</f>
        <v>22</v>
      </c>
      <c r="L89" s="32">
        <f>SUM(L82,L41)</f>
        <v>73</v>
      </c>
      <c r="M89" s="32">
        <f>SUM(M82,M41)</f>
        <v>2</v>
      </c>
      <c r="N89" s="5"/>
      <c r="O89" s="5"/>
      <c r="Q89" s="30"/>
      <c r="R89" s="30"/>
    </row>
    <row r="91" spans="1:19" ht="15" customHeight="1" x14ac:dyDescent="0.25">
      <c r="A91" s="65" t="s">
        <v>7</v>
      </c>
      <c r="E91" s="373" t="s">
        <v>19</v>
      </c>
      <c r="F91" s="373"/>
      <c r="G91" s="373"/>
      <c r="H91" s="373"/>
      <c r="I91" s="373"/>
    </row>
    <row r="92" spans="1:19" ht="15" customHeight="1" x14ac:dyDescent="0.25">
      <c r="A92" s="23" t="s">
        <v>224</v>
      </c>
      <c r="E92" s="325">
        <f>C29</f>
        <v>12</v>
      </c>
      <c r="F92" s="325"/>
      <c r="G92" s="325"/>
      <c r="H92" s="325"/>
      <c r="I92" s="325"/>
    </row>
    <row r="93" spans="1:19" ht="15" customHeight="1" x14ac:dyDescent="0.25">
      <c r="A93" s="23" t="s">
        <v>222</v>
      </c>
      <c r="E93" s="325">
        <f>C41</f>
        <v>4.5</v>
      </c>
      <c r="F93" s="325"/>
      <c r="G93" s="325"/>
      <c r="H93" s="325"/>
      <c r="I93" s="325"/>
    </row>
    <row r="94" spans="1:19" ht="15" customHeight="1" x14ac:dyDescent="0.25">
      <c r="A94" s="23" t="s">
        <v>223</v>
      </c>
      <c r="E94" s="325">
        <f>C82</f>
        <v>74</v>
      </c>
      <c r="F94" s="325"/>
      <c r="G94" s="325"/>
      <c r="H94" s="325"/>
      <c r="I94" s="325"/>
    </row>
    <row r="95" spans="1:19" ht="15" customHeight="1" x14ac:dyDescent="0.25">
      <c r="A95" s="60" t="s">
        <v>6</v>
      </c>
      <c r="E95" s="326">
        <f>SUM(E92:G94)</f>
        <v>90.5</v>
      </c>
      <c r="F95" s="326"/>
      <c r="G95" s="326"/>
      <c r="H95" s="326"/>
      <c r="I95" s="326"/>
    </row>
  </sheetData>
  <mergeCells count="38">
    <mergeCell ref="E93:I93"/>
    <mergeCell ref="S5:S6"/>
    <mergeCell ref="R5:R6"/>
    <mergeCell ref="E94:I94"/>
    <mergeCell ref="E95:I95"/>
    <mergeCell ref="E5:I5"/>
    <mergeCell ref="E35:I35"/>
    <mergeCell ref="E45:I45"/>
    <mergeCell ref="E91:I91"/>
    <mergeCell ref="E92:I92"/>
    <mergeCell ref="C87:C88"/>
    <mergeCell ref="E87:G87"/>
    <mergeCell ref="K87:M87"/>
    <mergeCell ref="K5:M5"/>
    <mergeCell ref="O5:O6"/>
    <mergeCell ref="A85:S85"/>
    <mergeCell ref="A43:S43"/>
    <mergeCell ref="K45:M45"/>
    <mergeCell ref="O45:O46"/>
    <mergeCell ref="Q45:Q46"/>
    <mergeCell ref="S45:S46"/>
    <mergeCell ref="A45:A46"/>
    <mergeCell ref="C45:C46"/>
    <mergeCell ref="R45:R46"/>
    <mergeCell ref="A1:S1"/>
    <mergeCell ref="A33:S33"/>
    <mergeCell ref="A5:A6"/>
    <mergeCell ref="C5:C6"/>
    <mergeCell ref="O35:O36"/>
    <mergeCell ref="A35:A36"/>
    <mergeCell ref="C35:C36"/>
    <mergeCell ref="K35:M35"/>
    <mergeCell ref="A3:S3"/>
    <mergeCell ref="A31:S31"/>
    <mergeCell ref="Q5:Q6"/>
    <mergeCell ref="S35:S36"/>
    <mergeCell ref="Q35:Q36"/>
    <mergeCell ref="R35:R36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 xml:space="preserve">&amp;L&amp;"Arial,Vet"&amp;9Leerplansamensteller
&amp;"Arial,Standaard"Een DesignerAanpak&amp;"Arial,Vet"
&amp;8Versie 07.2019 / pagina &amp;P van &amp;N&amp;C&amp;"Arial,Vet"&amp;9PP Benelux NV
&amp;"Arial,Standaard"www.pivotpoint.be&amp;R&amp;G
</oddHeader>
  </headerFooter>
  <rowBreaks count="1" manualBreakCount="1">
    <brk id="41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>
    <tabColor theme="6" tint="-0.249977111117893"/>
    <pageSetUpPr fitToPage="1"/>
  </sheetPr>
  <dimension ref="A1:S37"/>
  <sheetViews>
    <sheetView topLeftCell="A19" zoomScaleNormal="100" workbookViewId="0">
      <selection activeCell="M38" sqref="M38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6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64" t="s">
        <v>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74" t="s">
        <v>230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68"/>
      <c r="P4" s="2"/>
      <c r="Q4" s="2"/>
      <c r="R4" s="2"/>
      <c r="S4" s="26"/>
    </row>
    <row r="5" spans="1:19" s="15" customFormat="1" ht="15" customHeight="1" x14ac:dyDescent="0.25">
      <c r="A5" s="333" t="s">
        <v>12</v>
      </c>
      <c r="B5" s="13"/>
      <c r="C5" s="329" t="s">
        <v>0</v>
      </c>
      <c r="D5" s="13"/>
      <c r="E5" s="326" t="s">
        <v>1</v>
      </c>
      <c r="F5" s="326"/>
      <c r="G5" s="326"/>
      <c r="H5" s="326"/>
      <c r="I5" s="326"/>
      <c r="J5" s="52"/>
      <c r="K5" s="326" t="s">
        <v>2</v>
      </c>
      <c r="L5" s="326"/>
      <c r="M5" s="326"/>
      <c r="N5" s="5"/>
      <c r="O5" s="376" t="s">
        <v>8</v>
      </c>
      <c r="Q5" s="352" t="s">
        <v>96</v>
      </c>
      <c r="R5" s="353" t="s">
        <v>184</v>
      </c>
      <c r="S5" s="352" t="s">
        <v>55</v>
      </c>
    </row>
    <row r="6" spans="1:19" s="15" customFormat="1" ht="15" customHeight="1" x14ac:dyDescent="0.25">
      <c r="A6" s="375"/>
      <c r="B6" s="13"/>
      <c r="C6" s="332"/>
      <c r="D6" s="1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52"/>
      <c r="K6" s="32" t="s">
        <v>3</v>
      </c>
      <c r="L6" s="32" t="s">
        <v>4</v>
      </c>
      <c r="M6" s="32" t="s">
        <v>51</v>
      </c>
      <c r="N6" s="5"/>
      <c r="O6" s="376"/>
      <c r="Q6" s="352"/>
      <c r="R6" s="354"/>
      <c r="S6" s="328"/>
    </row>
    <row r="7" spans="1:19" s="15" customFormat="1" ht="15" customHeight="1" x14ac:dyDescent="0.25">
      <c r="A7" s="152" t="s">
        <v>825</v>
      </c>
      <c r="B7" s="13"/>
      <c r="C7" s="48"/>
      <c r="D7" s="13"/>
      <c r="E7" s="33"/>
      <c r="F7" s="34"/>
      <c r="G7" s="35"/>
      <c r="H7" s="178"/>
      <c r="I7" s="181"/>
      <c r="J7" s="52"/>
      <c r="K7" s="32"/>
      <c r="L7" s="32"/>
      <c r="M7" s="32"/>
      <c r="N7" s="5"/>
      <c r="O7" s="304">
        <v>2</v>
      </c>
      <c r="Q7" s="112"/>
      <c r="R7" s="112"/>
      <c r="S7" s="40"/>
    </row>
    <row r="8" spans="1:19" s="15" customFormat="1" ht="15" customHeight="1" x14ac:dyDescent="0.25">
      <c r="A8" s="106" t="s">
        <v>21</v>
      </c>
      <c r="B8" s="49"/>
      <c r="C8" s="43">
        <v>1.5</v>
      </c>
      <c r="D8" s="49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4</v>
      </c>
      <c r="Q8" s="23"/>
      <c r="R8" s="23"/>
      <c r="S8" s="46"/>
    </row>
    <row r="9" spans="1:19" s="15" customFormat="1" ht="15" customHeight="1" x14ac:dyDescent="0.25">
      <c r="A9" s="42" t="s">
        <v>399</v>
      </c>
      <c r="B9" s="49"/>
      <c r="C9" s="43">
        <v>0.75</v>
      </c>
      <c r="D9" s="49"/>
      <c r="E9" s="85"/>
      <c r="F9" s="86"/>
      <c r="G9" s="87"/>
      <c r="H9" s="179"/>
      <c r="I9" s="182"/>
      <c r="K9" s="44"/>
      <c r="L9" s="39">
        <v>0.75</v>
      </c>
      <c r="M9" s="39" t="s">
        <v>19</v>
      </c>
      <c r="N9" s="8"/>
      <c r="O9" s="304"/>
      <c r="Q9" s="114" t="s">
        <v>135</v>
      </c>
      <c r="R9" s="114"/>
      <c r="S9" s="46" t="s">
        <v>67</v>
      </c>
    </row>
    <row r="10" spans="1:19" s="15" customFormat="1" ht="15" customHeight="1" x14ac:dyDescent="0.25">
      <c r="A10" s="42" t="s">
        <v>400</v>
      </c>
      <c r="B10" s="49"/>
      <c r="C10" s="43">
        <v>2.25</v>
      </c>
      <c r="D10" s="49"/>
      <c r="E10" s="85"/>
      <c r="F10" s="86"/>
      <c r="G10" s="87"/>
      <c r="H10" s="179"/>
      <c r="I10" s="182"/>
      <c r="K10" s="44">
        <v>0.75</v>
      </c>
      <c r="L10" s="39">
        <v>1.5</v>
      </c>
      <c r="M10" s="39" t="s">
        <v>19</v>
      </c>
      <c r="N10" s="8"/>
      <c r="O10" s="304"/>
      <c r="Q10" s="114" t="s">
        <v>135</v>
      </c>
      <c r="R10" s="114"/>
      <c r="S10" s="46" t="s">
        <v>78</v>
      </c>
    </row>
    <row r="11" spans="1:19" s="15" customFormat="1" ht="15" customHeight="1" x14ac:dyDescent="0.25">
      <c r="A11" s="42" t="s">
        <v>401</v>
      </c>
      <c r="B11" s="49"/>
      <c r="C11" s="43">
        <v>3</v>
      </c>
      <c r="D11" s="49"/>
      <c r="E11" s="85"/>
      <c r="F11" s="86"/>
      <c r="G11" s="87"/>
      <c r="H11" s="179"/>
      <c r="I11" s="182"/>
      <c r="K11" s="44">
        <v>1</v>
      </c>
      <c r="L11" s="39">
        <v>2</v>
      </c>
      <c r="M11" s="39" t="s">
        <v>50</v>
      </c>
      <c r="N11" s="8"/>
      <c r="O11" s="304"/>
      <c r="Q11" s="114" t="s">
        <v>135</v>
      </c>
      <c r="R11" s="114"/>
      <c r="S11" s="46" t="s">
        <v>78</v>
      </c>
    </row>
    <row r="12" spans="1:19" s="15" customFormat="1" ht="15" customHeight="1" x14ac:dyDescent="0.25">
      <c r="A12" s="106" t="s">
        <v>22</v>
      </c>
      <c r="B12" s="49"/>
      <c r="C12" s="43"/>
      <c r="D12" s="49"/>
      <c r="E12" s="85"/>
      <c r="F12" s="86"/>
      <c r="G12" s="87"/>
      <c r="H12" s="179"/>
      <c r="I12" s="182"/>
      <c r="K12" s="44"/>
      <c r="L12" s="39"/>
      <c r="M12" s="39"/>
      <c r="N12" s="8"/>
      <c r="O12" s="304">
        <v>12</v>
      </c>
      <c r="Q12" s="23"/>
      <c r="R12" s="23"/>
      <c r="S12" s="46"/>
    </row>
    <row r="13" spans="1:19" s="15" customFormat="1" ht="15" customHeight="1" x14ac:dyDescent="0.25">
      <c r="A13" s="42" t="s">
        <v>402</v>
      </c>
      <c r="B13" s="49"/>
      <c r="C13" s="43">
        <v>2.75</v>
      </c>
      <c r="D13" s="49"/>
      <c r="E13" s="85"/>
      <c r="F13" s="86"/>
      <c r="G13" s="87"/>
      <c r="H13" s="179"/>
      <c r="I13" s="182"/>
      <c r="K13" s="44"/>
      <c r="L13" s="39">
        <v>2.75</v>
      </c>
      <c r="M13" s="39" t="s">
        <v>50</v>
      </c>
      <c r="N13" s="8"/>
      <c r="O13" s="304">
        <v>13</v>
      </c>
      <c r="Q13" s="23"/>
      <c r="R13" s="23"/>
      <c r="S13" s="46" t="s">
        <v>68</v>
      </c>
    </row>
    <row r="14" spans="1:19" s="15" customFormat="1" ht="15" customHeight="1" x14ac:dyDescent="0.25">
      <c r="A14" s="42" t="s">
        <v>403</v>
      </c>
      <c r="B14" s="49"/>
      <c r="C14" s="43">
        <v>4</v>
      </c>
      <c r="D14" s="49"/>
      <c r="E14" s="85"/>
      <c r="F14" s="86"/>
      <c r="G14" s="87"/>
      <c r="H14" s="179"/>
      <c r="I14" s="182"/>
      <c r="K14" s="44"/>
      <c r="L14" s="39">
        <v>4</v>
      </c>
      <c r="M14" s="39" t="s">
        <v>19</v>
      </c>
      <c r="N14" s="8"/>
      <c r="O14" s="304">
        <v>20</v>
      </c>
      <c r="Q14" s="23"/>
      <c r="R14" s="114" t="s">
        <v>178</v>
      </c>
      <c r="S14" s="46" t="s">
        <v>68</v>
      </c>
    </row>
    <row r="15" spans="1:19" s="15" customFormat="1" ht="15" customHeight="1" x14ac:dyDescent="0.25">
      <c r="A15" s="42" t="s">
        <v>404</v>
      </c>
      <c r="B15" s="49"/>
      <c r="C15" s="43">
        <v>2</v>
      </c>
      <c r="D15" s="49"/>
      <c r="E15" s="85"/>
      <c r="F15" s="86"/>
      <c r="G15" s="87"/>
      <c r="H15" s="179"/>
      <c r="I15" s="182"/>
      <c r="K15" s="44"/>
      <c r="L15" s="39">
        <v>2</v>
      </c>
      <c r="M15" s="39" t="s">
        <v>19</v>
      </c>
      <c r="N15" s="8"/>
      <c r="O15" s="304"/>
      <c r="Q15" s="114" t="s">
        <v>135</v>
      </c>
      <c r="R15" s="23"/>
      <c r="S15" s="46" t="s">
        <v>68</v>
      </c>
    </row>
    <row r="16" spans="1:19" s="15" customFormat="1" ht="15" customHeight="1" x14ac:dyDescent="0.25">
      <c r="A16" s="42" t="s">
        <v>405</v>
      </c>
      <c r="B16" s="49"/>
      <c r="C16" s="43">
        <v>1</v>
      </c>
      <c r="D16" s="49"/>
      <c r="E16" s="85"/>
      <c r="F16" s="86"/>
      <c r="G16" s="87"/>
      <c r="H16" s="179"/>
      <c r="I16" s="182"/>
      <c r="K16" s="44"/>
      <c r="L16" s="39">
        <v>1</v>
      </c>
      <c r="M16" s="39" t="s">
        <v>19</v>
      </c>
      <c r="N16" s="8"/>
      <c r="O16" s="304">
        <v>28</v>
      </c>
      <c r="Q16" s="23"/>
      <c r="R16" s="23"/>
      <c r="S16" s="46" t="s">
        <v>68</v>
      </c>
    </row>
    <row r="17" spans="1:19" s="15" customFormat="1" ht="15" customHeight="1" x14ac:dyDescent="0.25">
      <c r="A17" s="42" t="s">
        <v>406</v>
      </c>
      <c r="B17" s="49"/>
      <c r="C17" s="43">
        <v>0.75</v>
      </c>
      <c r="D17" s="49"/>
      <c r="E17" s="85"/>
      <c r="F17" s="86"/>
      <c r="G17" s="87"/>
      <c r="H17" s="179"/>
      <c r="I17" s="182"/>
      <c r="K17" s="44"/>
      <c r="L17" s="39">
        <v>0.75</v>
      </c>
      <c r="M17" s="39"/>
      <c r="N17" s="8"/>
      <c r="O17" s="304">
        <v>33</v>
      </c>
      <c r="Q17" s="23"/>
      <c r="R17" s="23"/>
      <c r="S17" s="46" t="s">
        <v>68</v>
      </c>
    </row>
    <row r="18" spans="1:19" s="15" customFormat="1" ht="15" customHeight="1" x14ac:dyDescent="0.25">
      <c r="A18" s="42" t="s">
        <v>407</v>
      </c>
      <c r="B18" s="49"/>
      <c r="C18" s="43">
        <v>4.25</v>
      </c>
      <c r="D18" s="49"/>
      <c r="E18" s="85"/>
      <c r="F18" s="86"/>
      <c r="G18" s="87"/>
      <c r="H18" s="179"/>
      <c r="I18" s="182"/>
      <c r="K18" s="44"/>
      <c r="L18" s="39">
        <v>4.25</v>
      </c>
      <c r="M18" s="39" t="s">
        <v>19</v>
      </c>
      <c r="N18" s="8"/>
      <c r="O18" s="304">
        <v>34</v>
      </c>
      <c r="Q18" s="23"/>
      <c r="R18" s="23"/>
      <c r="S18" s="46" t="s">
        <v>68</v>
      </c>
    </row>
    <row r="19" spans="1:19" s="15" customFormat="1" ht="15" customHeight="1" x14ac:dyDescent="0.25">
      <c r="A19" s="42" t="s">
        <v>408</v>
      </c>
      <c r="B19" s="49"/>
      <c r="C19" s="43">
        <v>4</v>
      </c>
      <c r="D19" s="49"/>
      <c r="E19" s="85"/>
      <c r="F19" s="86"/>
      <c r="G19" s="87"/>
      <c r="H19" s="179"/>
      <c r="I19" s="182"/>
      <c r="K19" s="44"/>
      <c r="L19" s="39">
        <v>4</v>
      </c>
      <c r="M19" s="39"/>
      <c r="N19" s="8"/>
      <c r="O19" s="304"/>
      <c r="Q19" s="114" t="s">
        <v>135</v>
      </c>
      <c r="R19" s="23"/>
      <c r="S19" s="46" t="s">
        <v>68</v>
      </c>
    </row>
    <row r="20" spans="1:19" s="15" customFormat="1" ht="15" customHeight="1" x14ac:dyDescent="0.25">
      <c r="A20" s="42" t="s">
        <v>409</v>
      </c>
      <c r="B20" s="49"/>
      <c r="C20" s="43">
        <v>4.25</v>
      </c>
      <c r="D20" s="49"/>
      <c r="E20" s="85"/>
      <c r="F20" s="86"/>
      <c r="G20" s="87"/>
      <c r="H20" s="179"/>
      <c r="I20" s="182"/>
      <c r="K20" s="44"/>
      <c r="L20" s="39">
        <v>4.25</v>
      </c>
      <c r="M20" s="39" t="s">
        <v>19</v>
      </c>
      <c r="N20" s="8"/>
      <c r="O20" s="304">
        <v>41</v>
      </c>
      <c r="Q20" s="23"/>
      <c r="R20" s="23"/>
      <c r="S20" s="46" t="s">
        <v>68</v>
      </c>
    </row>
    <row r="21" spans="1:19" s="15" customFormat="1" ht="15" customHeight="1" x14ac:dyDescent="0.25">
      <c r="A21" s="42" t="s">
        <v>410</v>
      </c>
      <c r="B21" s="49"/>
      <c r="C21" s="43">
        <v>2.5</v>
      </c>
      <c r="D21" s="49"/>
      <c r="E21" s="85"/>
      <c r="F21" s="86"/>
      <c r="G21" s="87"/>
      <c r="H21" s="179"/>
      <c r="I21" s="182"/>
      <c r="K21" s="44"/>
      <c r="L21" s="39">
        <v>2.5</v>
      </c>
      <c r="M21" s="39"/>
      <c r="N21" s="8"/>
      <c r="O21" s="304">
        <v>49</v>
      </c>
      <c r="Q21" s="23"/>
      <c r="R21" s="23"/>
      <c r="S21" s="46" t="s">
        <v>68</v>
      </c>
    </row>
    <row r="22" spans="1:19" s="15" customFormat="1" ht="15" customHeight="1" x14ac:dyDescent="0.25">
      <c r="A22" s="42" t="s">
        <v>225</v>
      </c>
      <c r="B22" s="49"/>
      <c r="C22" s="43">
        <v>2</v>
      </c>
      <c r="D22" s="49"/>
      <c r="E22" s="85"/>
      <c r="F22" s="86"/>
      <c r="G22" s="87"/>
      <c r="H22" s="179"/>
      <c r="I22" s="182"/>
      <c r="K22" s="44"/>
      <c r="L22" s="39">
        <v>2</v>
      </c>
      <c r="M22" s="39"/>
      <c r="N22" s="8"/>
      <c r="O22" s="304"/>
      <c r="Q22" s="114" t="s">
        <v>135</v>
      </c>
      <c r="R22" s="23"/>
      <c r="S22" s="84" t="s">
        <v>68</v>
      </c>
    </row>
    <row r="23" spans="1:19" s="15" customFormat="1" ht="15" customHeight="1" x14ac:dyDescent="0.25">
      <c r="A23" s="42" t="s">
        <v>411</v>
      </c>
      <c r="B23" s="49"/>
      <c r="C23" s="43">
        <v>2.25</v>
      </c>
      <c r="D23" s="49"/>
      <c r="E23" s="85"/>
      <c r="F23" s="86"/>
      <c r="G23" s="87"/>
      <c r="H23" s="179"/>
      <c r="I23" s="182"/>
      <c r="K23" s="44"/>
      <c r="L23" s="39">
        <v>2.25</v>
      </c>
      <c r="M23" s="39"/>
      <c r="N23" s="8"/>
      <c r="O23" s="304">
        <v>57</v>
      </c>
      <c r="Q23" s="23"/>
      <c r="R23" s="23"/>
      <c r="S23" s="46" t="s">
        <v>69</v>
      </c>
    </row>
    <row r="24" spans="1:19" ht="15" customHeight="1" x14ac:dyDescent="0.25">
      <c r="A24" s="42" t="s">
        <v>319</v>
      </c>
      <c r="B24" s="7"/>
      <c r="C24" s="43">
        <v>1</v>
      </c>
      <c r="D24" s="7"/>
      <c r="E24" s="85"/>
      <c r="F24" s="86"/>
      <c r="G24" s="87"/>
      <c r="H24" s="179"/>
      <c r="I24" s="182"/>
      <c r="K24" s="44"/>
      <c r="L24" s="39"/>
      <c r="M24" s="39">
        <v>1</v>
      </c>
      <c r="N24" s="8"/>
      <c r="O24" s="313">
        <v>63</v>
      </c>
      <c r="Q24" s="23"/>
      <c r="R24" s="23"/>
      <c r="S24" s="46"/>
    </row>
    <row r="25" spans="1:19" ht="15" customHeight="1" x14ac:dyDescent="0.25">
      <c r="A25" s="42" t="s">
        <v>87</v>
      </c>
      <c r="B25" s="7"/>
      <c r="C25" s="43">
        <v>16</v>
      </c>
      <c r="D25" s="7"/>
      <c r="E25" s="85"/>
      <c r="F25" s="86"/>
      <c r="G25" s="87"/>
      <c r="H25" s="179"/>
      <c r="I25" s="182"/>
      <c r="K25" s="44"/>
      <c r="L25" s="39">
        <v>16</v>
      </c>
      <c r="M25" s="39"/>
      <c r="N25" s="8"/>
      <c r="O25" s="61"/>
      <c r="Q25" s="23"/>
      <c r="R25" s="23"/>
      <c r="S25" s="46"/>
    </row>
    <row r="26" spans="1:19" s="15" customFormat="1" ht="15" customHeight="1" x14ac:dyDescent="0.25">
      <c r="A26" s="16" t="s">
        <v>5</v>
      </c>
      <c r="C26" s="43">
        <f>SUM(B8:C25)</f>
        <v>54.25</v>
      </c>
      <c r="E26" s="36">
        <f>SUM(E8:E25)</f>
        <v>0</v>
      </c>
      <c r="F26" s="86">
        <f>SUM(F8:F25)</f>
        <v>0</v>
      </c>
      <c r="G26" s="87">
        <f>SUM(G8:G25)</f>
        <v>0</v>
      </c>
      <c r="H26" s="186">
        <f>SUM(H8:H25)</f>
        <v>0</v>
      </c>
      <c r="I26" s="182">
        <f>SUM(I8:I25)</f>
        <v>0</v>
      </c>
      <c r="K26" s="39">
        <f>SUM(J8:K25)</f>
        <v>3.25</v>
      </c>
      <c r="L26" s="39">
        <f>SUM(L8:L25)</f>
        <v>50</v>
      </c>
      <c r="M26" s="39">
        <f>SUM(M8:M25)</f>
        <v>1</v>
      </c>
      <c r="N26" s="8"/>
      <c r="O26" s="69"/>
      <c r="S26" s="51"/>
    </row>
    <row r="29" spans="1:19" s="1" customFormat="1" ht="15" customHeight="1" x14ac:dyDescent="0.25">
      <c r="A29" s="374" t="s">
        <v>229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</row>
    <row r="31" spans="1:19" ht="15" customHeight="1" x14ac:dyDescent="0.25">
      <c r="A31" s="13"/>
      <c r="C31" s="329" t="s">
        <v>0</v>
      </c>
      <c r="D31" s="3"/>
      <c r="E31" s="377" t="s">
        <v>1</v>
      </c>
      <c r="F31" s="378"/>
      <c r="G31" s="378"/>
      <c r="H31" s="378"/>
      <c r="I31" s="378"/>
      <c r="J31" s="4"/>
      <c r="K31" s="326" t="s">
        <v>2</v>
      </c>
      <c r="L31" s="326"/>
      <c r="M31" s="326"/>
      <c r="N31" s="5"/>
      <c r="O31" s="66"/>
      <c r="S31" s="30"/>
    </row>
    <row r="32" spans="1:19" ht="15" customHeight="1" x14ac:dyDescent="0.25">
      <c r="A32" s="15"/>
      <c r="C32" s="332"/>
      <c r="D32" s="3"/>
      <c r="E32" s="33">
        <v>3</v>
      </c>
      <c r="F32" s="34">
        <v>4</v>
      </c>
      <c r="G32" s="35">
        <v>5</v>
      </c>
      <c r="H32" s="178">
        <v>6</v>
      </c>
      <c r="I32" s="181">
        <v>7</v>
      </c>
      <c r="J32" s="4"/>
      <c r="K32" s="32" t="s">
        <v>3</v>
      </c>
      <c r="L32" s="32" t="s">
        <v>4</v>
      </c>
      <c r="M32" s="32" t="s">
        <v>51</v>
      </c>
      <c r="N32" s="5"/>
      <c r="O32" s="66"/>
      <c r="S32" s="30"/>
    </row>
    <row r="33" spans="1:19" ht="15" customHeight="1" x14ac:dyDescent="0.25">
      <c r="A33" s="16" t="s">
        <v>6</v>
      </c>
      <c r="C33" s="48">
        <f>SUM(C26)</f>
        <v>54.25</v>
      </c>
      <c r="E33" s="57">
        <f>SUM(E26)</f>
        <v>0</v>
      </c>
      <c r="F33" s="58">
        <f>SUM(F26)</f>
        <v>0</v>
      </c>
      <c r="G33" s="59">
        <f>SUM(G26)</f>
        <v>0</v>
      </c>
      <c r="H33" s="185">
        <f>SUM(H26)</f>
        <v>0</v>
      </c>
      <c r="I33" s="184">
        <f>SUM(I26)</f>
        <v>0</v>
      </c>
      <c r="K33" s="32">
        <f>SUM(K26)</f>
        <v>3.25</v>
      </c>
      <c r="L33" s="32">
        <f>SUM(L26)</f>
        <v>50</v>
      </c>
      <c r="M33" s="32">
        <f>SUM(M26)</f>
        <v>1</v>
      </c>
      <c r="N33" s="5"/>
      <c r="O33" s="66"/>
      <c r="S33" s="30"/>
    </row>
    <row r="35" spans="1:19" ht="15" customHeight="1" x14ac:dyDescent="0.25">
      <c r="A35" s="65" t="s">
        <v>23</v>
      </c>
      <c r="E35" s="373" t="s">
        <v>19</v>
      </c>
      <c r="F35" s="373"/>
      <c r="G35" s="373"/>
      <c r="H35" s="373"/>
      <c r="I35" s="373"/>
    </row>
    <row r="36" spans="1:19" ht="15" customHeight="1" x14ac:dyDescent="0.25">
      <c r="A36" s="23" t="s">
        <v>226</v>
      </c>
      <c r="E36" s="325">
        <f>C33</f>
        <v>54.25</v>
      </c>
      <c r="F36" s="325"/>
      <c r="G36" s="325"/>
      <c r="H36" s="325"/>
      <c r="I36" s="325"/>
    </row>
    <row r="37" spans="1:19" ht="15" customHeight="1" x14ac:dyDescent="0.25">
      <c r="A37" s="60" t="s">
        <v>6</v>
      </c>
      <c r="E37" s="326">
        <f>SUM(E36:G36)</f>
        <v>54.25</v>
      </c>
      <c r="F37" s="326"/>
      <c r="G37" s="326"/>
      <c r="H37" s="326"/>
      <c r="I37" s="326"/>
    </row>
  </sheetData>
  <mergeCells count="17">
    <mergeCell ref="E37:I37"/>
    <mergeCell ref="S5:S6"/>
    <mergeCell ref="O5:O6"/>
    <mergeCell ref="Q5:Q6"/>
    <mergeCell ref="E31:I31"/>
    <mergeCell ref="E35:I35"/>
    <mergeCell ref="E36:I36"/>
    <mergeCell ref="C31:C32"/>
    <mergeCell ref="K31:M31"/>
    <mergeCell ref="E5:I5"/>
    <mergeCell ref="A3:S3"/>
    <mergeCell ref="A1:S1"/>
    <mergeCell ref="A29:S29"/>
    <mergeCell ref="A5:A6"/>
    <mergeCell ref="R5:R6"/>
    <mergeCell ref="C5:C6"/>
    <mergeCell ref="K5:M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>
    <tabColor theme="6" tint="-0.499984740745262"/>
    <pageSetUpPr fitToPage="1"/>
  </sheetPr>
  <dimension ref="A1:S87"/>
  <sheetViews>
    <sheetView topLeftCell="A25" zoomScaleNormal="100" workbookViewId="0">
      <selection activeCell="O35" sqref="O35:O74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1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89" t="s">
        <v>166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88" t="s">
        <v>103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15" customHeight="1" x14ac:dyDescent="0.25">
      <c r="P4" s="11"/>
      <c r="Q4" s="11"/>
      <c r="R4" s="11"/>
      <c r="S4" s="17"/>
    </row>
    <row r="5" spans="1:19" ht="15" customHeight="1" x14ac:dyDescent="0.25">
      <c r="A5" s="380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84" t="s">
        <v>96</v>
      </c>
      <c r="R5" s="353" t="s">
        <v>184</v>
      </c>
      <c r="S5" s="353" t="s">
        <v>55</v>
      </c>
    </row>
    <row r="6" spans="1:19" ht="15" customHeight="1" x14ac:dyDescent="0.25">
      <c r="A6" s="381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84"/>
      <c r="R6" s="354"/>
      <c r="S6" s="354"/>
    </row>
    <row r="7" spans="1:19" ht="15" customHeight="1" x14ac:dyDescent="0.25">
      <c r="A7" s="48" t="s">
        <v>167</v>
      </c>
      <c r="B7" s="7"/>
      <c r="C7" s="43"/>
      <c r="D7" s="7"/>
      <c r="E7" s="85"/>
      <c r="F7" s="86"/>
      <c r="G7" s="87"/>
      <c r="H7" s="179"/>
      <c r="I7" s="182"/>
      <c r="K7" s="44"/>
      <c r="L7" s="39"/>
      <c r="M7" s="39"/>
      <c r="N7" s="8"/>
      <c r="O7" s="304">
        <v>2</v>
      </c>
      <c r="P7" s="8"/>
      <c r="Q7" s="103"/>
      <c r="R7" s="103"/>
      <c r="S7" s="23"/>
    </row>
    <row r="8" spans="1:19" ht="15" customHeight="1" x14ac:dyDescent="0.25">
      <c r="A8" s="106" t="s">
        <v>168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4">
        <v>3</v>
      </c>
      <c r="P8" s="8"/>
      <c r="Q8" s="103"/>
      <c r="R8" s="103"/>
      <c r="S8" s="23"/>
    </row>
    <row r="9" spans="1:19" ht="15" customHeight="1" x14ac:dyDescent="0.25">
      <c r="A9" s="106" t="s">
        <v>169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4">
        <v>7</v>
      </c>
      <c r="P9" s="8"/>
      <c r="Q9" s="103"/>
      <c r="R9" s="103"/>
      <c r="S9" s="23"/>
    </row>
    <row r="10" spans="1:19" ht="15" customHeight="1" x14ac:dyDescent="0.25">
      <c r="A10" s="106" t="s">
        <v>170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9</v>
      </c>
      <c r="P10" s="8"/>
      <c r="Q10" s="103"/>
      <c r="R10" s="103"/>
      <c r="S10" s="23"/>
    </row>
    <row r="11" spans="1:19" ht="15" customHeight="1" x14ac:dyDescent="0.25">
      <c r="A11" s="106" t="s">
        <v>171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/>
      <c r="O11" s="304">
        <v>13</v>
      </c>
      <c r="P11" s="8"/>
      <c r="Q11" s="103"/>
      <c r="R11" s="103"/>
      <c r="S11" s="23"/>
    </row>
    <row r="12" spans="1:19" ht="15" customHeight="1" x14ac:dyDescent="0.25">
      <c r="A12" s="106" t="s">
        <v>172</v>
      </c>
      <c r="B12" s="7"/>
      <c r="C12" s="43">
        <v>4.8499999999999996</v>
      </c>
      <c r="D12" s="7"/>
      <c r="E12" s="85"/>
      <c r="F12" s="86"/>
      <c r="G12" s="87"/>
      <c r="H12" s="179"/>
      <c r="I12" s="182"/>
      <c r="K12" s="44">
        <v>4.8499999999999996</v>
      </c>
      <c r="L12" s="39"/>
      <c r="M12" s="39"/>
      <c r="N12" s="8"/>
      <c r="O12" s="304">
        <v>15</v>
      </c>
      <c r="P12" s="8"/>
      <c r="Q12" s="103"/>
      <c r="R12" s="103"/>
      <c r="S12" s="23"/>
    </row>
    <row r="13" spans="1:19" ht="15" customHeight="1" x14ac:dyDescent="0.25">
      <c r="A13" s="106" t="s">
        <v>173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20</v>
      </c>
      <c r="P13" s="8"/>
      <c r="Q13" s="103"/>
      <c r="R13" s="103"/>
      <c r="S13" s="23"/>
    </row>
    <row r="14" spans="1:19" ht="15" customHeight="1" x14ac:dyDescent="0.25">
      <c r="A14" s="106" t="s">
        <v>174</v>
      </c>
      <c r="B14" s="7"/>
      <c r="C14" s="43">
        <v>1.1499999999999999</v>
      </c>
      <c r="D14" s="7"/>
      <c r="E14" s="85"/>
      <c r="F14" s="86"/>
      <c r="G14" s="87"/>
      <c r="H14" s="179"/>
      <c r="I14" s="182"/>
      <c r="K14" s="44">
        <v>1.1499999999999999</v>
      </c>
      <c r="L14" s="39"/>
      <c r="M14" s="39"/>
      <c r="N14" s="8"/>
      <c r="O14" s="304">
        <v>21</v>
      </c>
      <c r="P14" s="8"/>
      <c r="Q14" s="103"/>
      <c r="R14" s="103"/>
      <c r="S14" s="23"/>
    </row>
    <row r="15" spans="1:19" ht="15" customHeight="1" x14ac:dyDescent="0.25">
      <c r="A15" s="42" t="s">
        <v>412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25</v>
      </c>
      <c r="P15" s="8"/>
      <c r="Q15" s="103"/>
      <c r="R15" s="103"/>
      <c r="S15" s="23"/>
    </row>
    <row r="16" spans="1:19" ht="15" customHeight="1" x14ac:dyDescent="0.25">
      <c r="A16" s="42" t="s">
        <v>119</v>
      </c>
      <c r="B16" s="7"/>
      <c r="C16" s="43">
        <v>1</v>
      </c>
      <c r="D16" s="7"/>
      <c r="E16" s="85"/>
      <c r="F16" s="86"/>
      <c r="G16" s="87"/>
      <c r="H16" s="179"/>
      <c r="I16" s="182"/>
      <c r="K16" s="44"/>
      <c r="L16" s="39"/>
      <c r="M16" s="39">
        <v>1</v>
      </c>
      <c r="N16" s="8"/>
      <c r="O16" s="304">
        <v>23</v>
      </c>
      <c r="P16" s="8"/>
      <c r="Q16" s="103"/>
      <c r="R16" s="103"/>
      <c r="S16" s="23"/>
    </row>
    <row r="17" spans="1:19" ht="15" customHeight="1" x14ac:dyDescent="0.25">
      <c r="A17" s="24" t="s">
        <v>5</v>
      </c>
      <c r="C17" s="43">
        <f>SUM(C7:C16)</f>
        <v>10.5</v>
      </c>
      <c r="E17" s="36">
        <f>SUM(E7:E16)</f>
        <v>0</v>
      </c>
      <c r="F17" s="37">
        <f>SUM(F7:F16)</f>
        <v>0</v>
      </c>
      <c r="G17" s="38">
        <f>SUM(G7:G16)</f>
        <v>0</v>
      </c>
      <c r="H17" s="186">
        <f>SUM(H7:H16)</f>
        <v>0</v>
      </c>
      <c r="I17" s="187">
        <f>SUM(I7:I16)</f>
        <v>0</v>
      </c>
      <c r="K17" s="39">
        <f>SUM(K7:K16)</f>
        <v>9.5</v>
      </c>
      <c r="L17" s="39">
        <f>SUM(L7:L16)</f>
        <v>0</v>
      </c>
      <c r="M17" s="39">
        <f>SUM(M7:M16)</f>
        <v>1</v>
      </c>
      <c r="N17" s="8"/>
      <c r="O17" s="19"/>
      <c r="P17" s="8"/>
      <c r="Q17" s="8"/>
      <c r="R17" s="8"/>
      <c r="S17" s="19"/>
    </row>
    <row r="18" spans="1:19" ht="15" customHeight="1" x14ac:dyDescent="0.25">
      <c r="P18" s="11"/>
      <c r="Q18" s="11"/>
      <c r="R18" s="11"/>
      <c r="S18" s="17"/>
    </row>
    <row r="19" spans="1:19" s="1" customFormat="1" ht="15" customHeight="1" x14ac:dyDescent="0.25">
      <c r="A19" s="387" t="s">
        <v>194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</row>
    <row r="20" spans="1:19" s="1" customFormat="1" ht="15" customHeight="1" x14ac:dyDescent="0.25">
      <c r="C20" s="17"/>
      <c r="E20" s="17"/>
      <c r="F20" s="17"/>
      <c r="G20" s="17"/>
      <c r="H20" s="17"/>
      <c r="I20" s="17"/>
      <c r="K20" s="17"/>
      <c r="L20" s="17"/>
      <c r="M20" s="17"/>
      <c r="O20" s="17"/>
    </row>
    <row r="21" spans="1:19" s="1" customFormat="1" ht="15" customHeight="1" x14ac:dyDescent="0.25">
      <c r="A21" s="379" t="s">
        <v>183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</row>
    <row r="22" spans="1:19" s="1" customFormat="1" ht="15" customHeight="1" x14ac:dyDescent="0.25">
      <c r="A22" s="2"/>
      <c r="B22" s="2"/>
      <c r="C22" s="18"/>
      <c r="D22" s="2"/>
      <c r="E22" s="18"/>
      <c r="F22" s="18"/>
      <c r="G22" s="18"/>
      <c r="H22" s="18"/>
      <c r="I22" s="18"/>
      <c r="J22" s="2"/>
      <c r="K22" s="18"/>
      <c r="L22" s="18"/>
      <c r="M22" s="18"/>
      <c r="N22" s="2"/>
      <c r="O22" s="18"/>
      <c r="P22" s="2"/>
      <c r="Q22" s="2"/>
      <c r="R22" s="2"/>
      <c r="S22" s="26"/>
    </row>
    <row r="23" spans="1:19" ht="15" customHeight="1" x14ac:dyDescent="0.25">
      <c r="A23" s="361" t="s">
        <v>12</v>
      </c>
      <c r="B23" s="3"/>
      <c r="C23" s="382" t="s">
        <v>0</v>
      </c>
      <c r="D23" s="3"/>
      <c r="E23" s="326" t="s">
        <v>1</v>
      </c>
      <c r="F23" s="326"/>
      <c r="G23" s="326"/>
      <c r="H23" s="326"/>
      <c r="I23" s="326"/>
      <c r="J23" s="4"/>
      <c r="K23" s="370" t="s">
        <v>2</v>
      </c>
      <c r="L23" s="371"/>
      <c r="M23" s="372"/>
      <c r="N23" s="5"/>
      <c r="O23" s="385" t="s">
        <v>8</v>
      </c>
      <c r="Q23" s="352" t="s">
        <v>96</v>
      </c>
      <c r="R23" s="353" t="s">
        <v>184</v>
      </c>
      <c r="S23" s="353" t="s">
        <v>55</v>
      </c>
    </row>
    <row r="24" spans="1:19" ht="15" customHeight="1" x14ac:dyDescent="0.25">
      <c r="A24" s="362"/>
      <c r="B24" s="3"/>
      <c r="C24" s="383"/>
      <c r="D24" s="3"/>
      <c r="E24" s="33">
        <v>3</v>
      </c>
      <c r="F24" s="34">
        <v>4</v>
      </c>
      <c r="G24" s="35">
        <v>5</v>
      </c>
      <c r="H24" s="178">
        <v>6</v>
      </c>
      <c r="I24" s="181">
        <v>7</v>
      </c>
      <c r="J24" s="4"/>
      <c r="K24" s="32" t="s">
        <v>3</v>
      </c>
      <c r="L24" s="32" t="s">
        <v>4</v>
      </c>
      <c r="M24" s="32" t="s">
        <v>51</v>
      </c>
      <c r="N24" s="5"/>
      <c r="O24" s="386"/>
      <c r="Q24" s="352"/>
      <c r="R24" s="354"/>
      <c r="S24" s="354"/>
    </row>
    <row r="25" spans="1:19" ht="15" customHeight="1" x14ac:dyDescent="0.25">
      <c r="A25" s="31" t="s">
        <v>176</v>
      </c>
      <c r="B25" s="3"/>
      <c r="C25" s="133"/>
      <c r="D25" s="3"/>
      <c r="E25" s="134"/>
      <c r="F25" s="135"/>
      <c r="G25" s="136"/>
      <c r="H25" s="197"/>
      <c r="I25" s="198"/>
      <c r="J25" s="4"/>
      <c r="K25" s="39"/>
      <c r="L25" s="39"/>
      <c r="M25" s="39"/>
      <c r="N25" s="5"/>
      <c r="O25" s="303">
        <v>32</v>
      </c>
      <c r="Q25" s="137"/>
      <c r="R25" s="172"/>
      <c r="S25" s="138"/>
    </row>
    <row r="26" spans="1:19" ht="15" customHeight="1" x14ac:dyDescent="0.25">
      <c r="A26" s="106" t="s">
        <v>175</v>
      </c>
      <c r="B26" s="7"/>
      <c r="C26" s="43">
        <v>2</v>
      </c>
      <c r="D26" s="7"/>
      <c r="E26" s="85"/>
      <c r="F26" s="86"/>
      <c r="G26" s="87"/>
      <c r="H26" s="179"/>
      <c r="I26" s="182"/>
      <c r="K26" s="44">
        <v>2</v>
      </c>
      <c r="L26" s="39"/>
      <c r="M26" s="39"/>
      <c r="N26" s="8"/>
      <c r="O26" s="304">
        <v>34</v>
      </c>
      <c r="Q26" s="23"/>
      <c r="R26" s="23"/>
      <c r="S26" s="46"/>
    </row>
    <row r="27" spans="1:19" ht="15" customHeight="1" x14ac:dyDescent="0.25">
      <c r="A27" s="42" t="s">
        <v>319</v>
      </c>
      <c r="B27" s="7"/>
      <c r="C27" s="43">
        <v>1</v>
      </c>
      <c r="D27" s="7"/>
      <c r="E27" s="91"/>
      <c r="F27" s="86"/>
      <c r="G27" s="87"/>
      <c r="H27" s="199"/>
      <c r="I27" s="182"/>
      <c r="K27" s="44"/>
      <c r="L27" s="39"/>
      <c r="M27" s="39">
        <v>1</v>
      </c>
      <c r="N27" s="8"/>
      <c r="O27" s="304">
        <v>42</v>
      </c>
      <c r="Q27" s="23"/>
      <c r="R27" s="23"/>
      <c r="S27" s="46"/>
    </row>
    <row r="28" spans="1:19" ht="15" customHeight="1" x14ac:dyDescent="0.25">
      <c r="A28" s="24" t="s">
        <v>5</v>
      </c>
      <c r="C28" s="43">
        <f>SUM(C25:C27)</f>
        <v>3</v>
      </c>
      <c r="E28" s="36">
        <f>SUM(E25:E27)</f>
        <v>0</v>
      </c>
      <c r="F28" s="37">
        <f>SUM(F25:F27)</f>
        <v>0</v>
      </c>
      <c r="G28" s="38">
        <f>SUM(G25:G27)</f>
        <v>0</v>
      </c>
      <c r="H28" s="186">
        <f>SUM(H25:H27)</f>
        <v>0</v>
      </c>
      <c r="I28" s="187">
        <f>SUM(I25:I27)</f>
        <v>0</v>
      </c>
      <c r="K28" s="39">
        <f>SUM(K25:K27)</f>
        <v>2</v>
      </c>
      <c r="L28" s="39">
        <f>SUM(L26:L27)</f>
        <v>0</v>
      </c>
      <c r="M28" s="39">
        <f>SUM(M25:M27)</f>
        <v>1</v>
      </c>
      <c r="N28" s="8"/>
      <c r="O28" s="19"/>
    </row>
    <row r="31" spans="1:19" s="1" customFormat="1" ht="15" customHeight="1" x14ac:dyDescent="0.25">
      <c r="A31" s="379" t="s">
        <v>182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</row>
    <row r="32" spans="1:19" s="1" customFormat="1" ht="15" customHeight="1" x14ac:dyDescent="0.25">
      <c r="A32" s="2"/>
      <c r="B32" s="2"/>
      <c r="C32" s="18"/>
      <c r="D32" s="2"/>
      <c r="E32" s="18"/>
      <c r="F32" s="18"/>
      <c r="G32" s="18"/>
      <c r="H32" s="18"/>
      <c r="I32" s="18"/>
      <c r="J32" s="2"/>
      <c r="K32" s="18"/>
      <c r="L32" s="18"/>
      <c r="M32" s="18"/>
      <c r="N32" s="2"/>
      <c r="O32" s="18"/>
      <c r="P32" s="2"/>
      <c r="Q32" s="2"/>
      <c r="R32" s="2"/>
      <c r="S32" s="26"/>
    </row>
    <row r="33" spans="1:19" ht="15" customHeight="1" x14ac:dyDescent="0.25">
      <c r="A33" s="333" t="s">
        <v>12</v>
      </c>
      <c r="B33" s="3"/>
      <c r="C33" s="382" t="s">
        <v>0</v>
      </c>
      <c r="D33" s="3"/>
      <c r="E33" s="326" t="s">
        <v>1</v>
      </c>
      <c r="F33" s="326"/>
      <c r="G33" s="326"/>
      <c r="H33" s="326"/>
      <c r="I33" s="326"/>
      <c r="J33" s="4"/>
      <c r="K33" s="370" t="s">
        <v>2</v>
      </c>
      <c r="L33" s="371"/>
      <c r="M33" s="372"/>
      <c r="N33" s="5"/>
      <c r="O33" s="385" t="s">
        <v>8</v>
      </c>
      <c r="Q33" s="352" t="s">
        <v>96</v>
      </c>
      <c r="R33" s="353" t="s">
        <v>184</v>
      </c>
      <c r="S33" s="353" t="s">
        <v>55</v>
      </c>
    </row>
    <row r="34" spans="1:19" ht="15" customHeight="1" x14ac:dyDescent="0.25">
      <c r="A34" s="333"/>
      <c r="B34" s="3"/>
      <c r="C34" s="383"/>
      <c r="D34" s="3"/>
      <c r="E34" s="33">
        <v>3</v>
      </c>
      <c r="F34" s="34">
        <v>4</v>
      </c>
      <c r="G34" s="35">
        <v>5</v>
      </c>
      <c r="H34" s="178">
        <v>6</v>
      </c>
      <c r="I34" s="181">
        <v>7</v>
      </c>
      <c r="J34" s="4"/>
      <c r="K34" s="32" t="s">
        <v>3</v>
      </c>
      <c r="L34" s="32" t="s">
        <v>4</v>
      </c>
      <c r="M34" s="32" t="s">
        <v>51</v>
      </c>
      <c r="N34" s="5"/>
      <c r="O34" s="386"/>
      <c r="Q34" s="352"/>
      <c r="R34" s="354"/>
      <c r="S34" s="354"/>
    </row>
    <row r="35" spans="1:19" ht="15" customHeight="1" x14ac:dyDescent="0.25">
      <c r="A35" s="31" t="s">
        <v>177</v>
      </c>
      <c r="B35" s="3"/>
      <c r="C35" s="132"/>
      <c r="D35" s="3"/>
      <c r="E35" s="33"/>
      <c r="F35" s="34"/>
      <c r="G35" s="35"/>
      <c r="H35" s="178"/>
      <c r="I35" s="181"/>
      <c r="J35" s="4"/>
      <c r="K35" s="32"/>
      <c r="L35" s="32"/>
      <c r="M35" s="32"/>
      <c r="N35" s="5"/>
      <c r="O35" s="303">
        <v>44</v>
      </c>
      <c r="Q35" s="112"/>
      <c r="R35" s="168"/>
      <c r="S35" s="111"/>
    </row>
    <row r="36" spans="1:19" ht="15" customHeight="1" x14ac:dyDescent="0.25">
      <c r="A36" s="106" t="s">
        <v>25</v>
      </c>
      <c r="B36" s="7"/>
      <c r="C36" s="43">
        <v>2.5</v>
      </c>
      <c r="D36" s="7"/>
      <c r="E36" s="85"/>
      <c r="F36" s="86"/>
      <c r="G36" s="87"/>
      <c r="H36" s="179"/>
      <c r="I36" s="182"/>
      <c r="K36" s="44">
        <v>2.5</v>
      </c>
      <c r="L36" s="39"/>
      <c r="M36" s="39"/>
      <c r="N36" s="8"/>
      <c r="O36" s="304">
        <v>46</v>
      </c>
      <c r="Q36" s="23"/>
      <c r="R36" s="23"/>
      <c r="S36" s="46"/>
    </row>
    <row r="37" spans="1:19" ht="15" customHeight="1" x14ac:dyDescent="0.25">
      <c r="A37" s="41" t="s">
        <v>24</v>
      </c>
      <c r="B37" s="7"/>
      <c r="C37" s="43">
        <v>0.5</v>
      </c>
      <c r="D37" s="7"/>
      <c r="E37" s="85"/>
      <c r="F37" s="86"/>
      <c r="G37" s="87"/>
      <c r="H37" s="179"/>
      <c r="I37" s="182"/>
      <c r="K37" s="44"/>
      <c r="L37" s="39">
        <v>0.5</v>
      </c>
      <c r="M37" s="39"/>
      <c r="N37" s="8"/>
      <c r="O37" s="304"/>
      <c r="Q37" s="114" t="s">
        <v>132</v>
      </c>
      <c r="R37" s="114"/>
      <c r="S37" s="46" t="s">
        <v>49</v>
      </c>
    </row>
    <row r="38" spans="1:19" ht="15" customHeight="1" x14ac:dyDescent="0.25">
      <c r="A38" s="42" t="s">
        <v>413</v>
      </c>
      <c r="B38" s="7"/>
      <c r="C38" s="43">
        <v>0.5</v>
      </c>
      <c r="D38" s="7"/>
      <c r="E38" s="85"/>
      <c r="F38" s="86"/>
      <c r="G38" s="87"/>
      <c r="H38" s="179"/>
      <c r="I38" s="182"/>
      <c r="K38" s="44"/>
      <c r="L38" s="39">
        <v>0.5</v>
      </c>
      <c r="M38" s="39"/>
      <c r="N38" s="8"/>
      <c r="O38" s="304"/>
      <c r="Q38" s="114" t="s">
        <v>132</v>
      </c>
      <c r="R38" s="114"/>
      <c r="S38" s="46" t="s">
        <v>49</v>
      </c>
    </row>
    <row r="39" spans="1:19" ht="15" customHeight="1" x14ac:dyDescent="0.25">
      <c r="A39" s="42" t="s">
        <v>415</v>
      </c>
      <c r="B39" s="7"/>
      <c r="C39" s="43">
        <v>0.5</v>
      </c>
      <c r="D39" s="7"/>
      <c r="E39" s="85"/>
      <c r="F39" s="86"/>
      <c r="G39" s="87"/>
      <c r="H39" s="179"/>
      <c r="I39" s="182"/>
      <c r="K39" s="44"/>
      <c r="L39" s="39">
        <v>0.5</v>
      </c>
      <c r="M39" s="39"/>
      <c r="N39" s="8"/>
      <c r="O39" s="304"/>
      <c r="Q39" s="114" t="s">
        <v>132</v>
      </c>
      <c r="R39" s="114"/>
      <c r="S39" s="46" t="s">
        <v>49</v>
      </c>
    </row>
    <row r="40" spans="1:19" ht="15" customHeight="1" x14ac:dyDescent="0.25">
      <c r="A40" s="42" t="s">
        <v>416</v>
      </c>
      <c r="B40" s="7"/>
      <c r="C40" s="43">
        <v>0.5</v>
      </c>
      <c r="D40" s="7"/>
      <c r="E40" s="85"/>
      <c r="F40" s="86"/>
      <c r="G40" s="87"/>
      <c r="H40" s="179"/>
      <c r="I40" s="182"/>
      <c r="K40" s="44"/>
      <c r="L40" s="39">
        <v>0.5</v>
      </c>
      <c r="M40" s="39"/>
      <c r="N40" s="8"/>
      <c r="O40" s="304"/>
      <c r="Q40" s="114" t="s">
        <v>132</v>
      </c>
      <c r="R40" s="114"/>
      <c r="S40" s="46" t="s">
        <v>49</v>
      </c>
    </row>
    <row r="41" spans="1:19" ht="15" customHeight="1" x14ac:dyDescent="0.25">
      <c r="A41" s="42" t="s">
        <v>414</v>
      </c>
      <c r="B41" s="7"/>
      <c r="C41" s="43">
        <v>0.5</v>
      </c>
      <c r="D41" s="7"/>
      <c r="E41" s="85"/>
      <c r="F41" s="86"/>
      <c r="G41" s="87"/>
      <c r="H41" s="179"/>
      <c r="I41" s="182"/>
      <c r="K41" s="44"/>
      <c r="L41" s="39">
        <v>0.5</v>
      </c>
      <c r="M41" s="39"/>
      <c r="N41" s="8"/>
      <c r="O41" s="304"/>
      <c r="Q41" s="114" t="s">
        <v>132</v>
      </c>
      <c r="R41" s="114"/>
      <c r="S41" s="46" t="s">
        <v>49</v>
      </c>
    </row>
    <row r="42" spans="1:19" ht="15" customHeight="1" x14ac:dyDescent="0.25">
      <c r="A42" s="42" t="s">
        <v>417</v>
      </c>
      <c r="B42" s="7"/>
      <c r="C42" s="43">
        <v>0.5</v>
      </c>
      <c r="D42" s="7"/>
      <c r="E42" s="85"/>
      <c r="F42" s="86"/>
      <c r="G42" s="87"/>
      <c r="H42" s="179"/>
      <c r="I42" s="182"/>
      <c r="K42" s="44"/>
      <c r="L42" s="39">
        <v>0.5</v>
      </c>
      <c r="M42" s="39"/>
      <c r="N42" s="8"/>
      <c r="O42" s="304"/>
      <c r="Q42" s="114" t="s">
        <v>132</v>
      </c>
      <c r="R42" s="114"/>
      <c r="S42" s="46" t="s">
        <v>49</v>
      </c>
    </row>
    <row r="43" spans="1:19" ht="15" customHeight="1" x14ac:dyDescent="0.25">
      <c r="A43" s="42" t="s">
        <v>418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39">
        <v>0.5</v>
      </c>
      <c r="M43" s="39"/>
      <c r="N43" s="8"/>
      <c r="O43" s="304"/>
      <c r="Q43" s="114" t="s">
        <v>132</v>
      </c>
      <c r="R43" s="114"/>
      <c r="S43" s="46" t="s">
        <v>49</v>
      </c>
    </row>
    <row r="44" spans="1:19" ht="15" customHeight="1" x14ac:dyDescent="0.25">
      <c r="A44" s="42" t="s">
        <v>419</v>
      </c>
      <c r="B44" s="7"/>
      <c r="C44" s="43">
        <v>0.5</v>
      </c>
      <c r="D44" s="7"/>
      <c r="E44" s="85"/>
      <c r="F44" s="86"/>
      <c r="G44" s="87"/>
      <c r="H44" s="179"/>
      <c r="I44" s="182"/>
      <c r="K44" s="44"/>
      <c r="L44" s="39">
        <v>0.5</v>
      </c>
      <c r="M44" s="39"/>
      <c r="N44" s="8"/>
      <c r="O44" s="304"/>
      <c r="Q44" s="114" t="s">
        <v>132</v>
      </c>
      <c r="R44" s="114"/>
      <c r="S44" s="46" t="s">
        <v>49</v>
      </c>
    </row>
    <row r="45" spans="1:19" ht="15" customHeight="1" x14ac:dyDescent="0.25">
      <c r="A45" s="42" t="s">
        <v>420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39">
        <v>0.5</v>
      </c>
      <c r="M45" s="39"/>
      <c r="N45" s="8"/>
      <c r="O45" s="304"/>
      <c r="Q45" s="114" t="s">
        <v>132</v>
      </c>
      <c r="R45" s="114"/>
      <c r="S45" s="46" t="s">
        <v>49</v>
      </c>
    </row>
    <row r="46" spans="1:19" ht="15" customHeight="1" x14ac:dyDescent="0.25">
      <c r="A46" s="42" t="s">
        <v>421</v>
      </c>
      <c r="B46" s="7"/>
      <c r="C46" s="43">
        <v>0.5</v>
      </c>
      <c r="D46" s="7"/>
      <c r="E46" s="85"/>
      <c r="F46" s="86"/>
      <c r="G46" s="87"/>
      <c r="H46" s="179"/>
      <c r="I46" s="182"/>
      <c r="K46" s="44"/>
      <c r="L46" s="39">
        <v>0.5</v>
      </c>
      <c r="M46" s="39"/>
      <c r="N46" s="8"/>
      <c r="O46" s="304"/>
      <c r="Q46" s="114" t="s">
        <v>132</v>
      </c>
      <c r="R46" s="114"/>
      <c r="S46" s="46" t="s">
        <v>49</v>
      </c>
    </row>
    <row r="47" spans="1:19" ht="15" customHeight="1" x14ac:dyDescent="0.25">
      <c r="A47" s="42" t="s">
        <v>422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39">
        <v>0.5</v>
      </c>
      <c r="M47" s="39"/>
      <c r="N47" s="8"/>
      <c r="O47" s="304"/>
      <c r="Q47" s="114" t="s">
        <v>132</v>
      </c>
      <c r="R47" s="114"/>
      <c r="S47" s="46" t="s">
        <v>49</v>
      </c>
    </row>
    <row r="48" spans="1:19" ht="15" customHeight="1" x14ac:dyDescent="0.25">
      <c r="A48" s="42" t="s">
        <v>423</v>
      </c>
      <c r="B48" s="7"/>
      <c r="C48" s="43">
        <v>1</v>
      </c>
      <c r="D48" s="7"/>
      <c r="E48" s="85"/>
      <c r="F48" s="86"/>
      <c r="G48" s="87"/>
      <c r="H48" s="179"/>
      <c r="I48" s="182"/>
      <c r="K48" s="44"/>
      <c r="L48" s="39">
        <v>1</v>
      </c>
      <c r="M48" s="39"/>
      <c r="N48" s="8"/>
      <c r="O48" s="304"/>
      <c r="Q48" s="114" t="s">
        <v>132</v>
      </c>
      <c r="R48" s="114"/>
      <c r="S48" s="46" t="s">
        <v>49</v>
      </c>
    </row>
    <row r="49" spans="1:19" ht="15" customHeight="1" x14ac:dyDescent="0.25">
      <c r="A49" s="106" t="s">
        <v>26</v>
      </c>
      <c r="B49" s="7"/>
      <c r="C49" s="43"/>
      <c r="D49" s="7"/>
      <c r="E49" s="85"/>
      <c r="F49" s="86"/>
      <c r="G49" s="87"/>
      <c r="H49" s="179"/>
      <c r="I49" s="182"/>
      <c r="K49" s="44"/>
      <c r="L49" s="39"/>
      <c r="M49" s="39"/>
      <c r="N49" s="8"/>
      <c r="O49" s="304">
        <v>62</v>
      </c>
      <c r="Q49" s="23"/>
      <c r="R49" s="23"/>
      <c r="S49" s="46"/>
    </row>
    <row r="50" spans="1:19" ht="15" customHeight="1" x14ac:dyDescent="0.25">
      <c r="A50" s="42" t="s">
        <v>424</v>
      </c>
      <c r="B50" s="7"/>
      <c r="C50" s="43">
        <v>1</v>
      </c>
      <c r="D50" s="7"/>
      <c r="E50" s="85"/>
      <c r="F50" s="86"/>
      <c r="G50" s="87"/>
      <c r="H50" s="179"/>
      <c r="I50" s="182"/>
      <c r="K50" s="44"/>
      <c r="L50" s="39">
        <v>1</v>
      </c>
      <c r="M50" s="39"/>
      <c r="N50" s="8"/>
      <c r="O50" s="304">
        <v>63</v>
      </c>
      <c r="Q50" s="23"/>
      <c r="R50" s="23"/>
      <c r="S50" s="46" t="s">
        <v>73</v>
      </c>
    </row>
    <row r="51" spans="1:19" ht="15" customHeight="1" x14ac:dyDescent="0.25">
      <c r="A51" s="42" t="s">
        <v>426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304">
        <v>68</v>
      </c>
      <c r="Q51" s="23"/>
      <c r="R51" s="23"/>
      <c r="S51" s="46" t="s">
        <v>73</v>
      </c>
    </row>
    <row r="52" spans="1:19" ht="15" customHeight="1" x14ac:dyDescent="0.25">
      <c r="A52" s="42" t="s">
        <v>427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>
        <v>1</v>
      </c>
      <c r="M52" s="39"/>
      <c r="N52" s="8"/>
      <c r="O52" s="304"/>
      <c r="Q52" s="114" t="s">
        <v>132</v>
      </c>
      <c r="R52" s="114"/>
      <c r="S52" s="84" t="s">
        <v>73</v>
      </c>
    </row>
    <row r="53" spans="1:19" ht="15" customHeight="1" x14ac:dyDescent="0.25">
      <c r="A53" s="42" t="s">
        <v>425</v>
      </c>
      <c r="B53" s="7"/>
      <c r="C53" s="43">
        <v>2</v>
      </c>
      <c r="D53" s="7"/>
      <c r="E53" s="85"/>
      <c r="F53" s="86"/>
      <c r="G53" s="87"/>
      <c r="H53" s="179"/>
      <c r="I53" s="182"/>
      <c r="K53" s="44"/>
      <c r="L53" s="39">
        <v>2</v>
      </c>
      <c r="M53" s="39"/>
      <c r="N53" s="8"/>
      <c r="O53" s="304">
        <v>69</v>
      </c>
      <c r="Q53" s="23"/>
      <c r="R53" s="23"/>
      <c r="S53" s="46" t="s">
        <v>73</v>
      </c>
    </row>
    <row r="54" spans="1:19" ht="15" customHeight="1" x14ac:dyDescent="0.25">
      <c r="A54" s="42" t="s">
        <v>428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39">
        <v>1</v>
      </c>
      <c r="M54" s="39"/>
      <c r="N54" s="8"/>
      <c r="O54" s="304">
        <v>76</v>
      </c>
      <c r="Q54" s="23"/>
      <c r="R54" s="23"/>
      <c r="S54" s="46" t="s">
        <v>73</v>
      </c>
    </row>
    <row r="55" spans="1:19" ht="15" customHeight="1" x14ac:dyDescent="0.25">
      <c r="A55" s="42" t="s">
        <v>429</v>
      </c>
      <c r="B55" s="7"/>
      <c r="C55" s="43">
        <v>2.5</v>
      </c>
      <c r="D55" s="7"/>
      <c r="E55" s="91"/>
      <c r="F55" s="86"/>
      <c r="G55" s="87"/>
      <c r="H55" s="199"/>
      <c r="I55" s="182"/>
      <c r="K55" s="44"/>
      <c r="L55" s="39">
        <v>2.5</v>
      </c>
      <c r="M55" s="39"/>
      <c r="N55" s="12"/>
      <c r="O55" s="304">
        <v>77</v>
      </c>
      <c r="Q55" s="23"/>
      <c r="R55" s="23"/>
      <c r="S55" s="46" t="s">
        <v>73</v>
      </c>
    </row>
    <row r="56" spans="1:19" ht="15" customHeight="1" x14ac:dyDescent="0.25">
      <c r="A56" s="42" t="s">
        <v>430</v>
      </c>
      <c r="B56" s="7"/>
      <c r="C56" s="43">
        <v>1.75</v>
      </c>
      <c r="D56" s="7"/>
      <c r="E56" s="91"/>
      <c r="F56" s="86"/>
      <c r="G56" s="87"/>
      <c r="H56" s="199"/>
      <c r="I56" s="182"/>
      <c r="K56" s="44"/>
      <c r="L56" s="39">
        <v>1.75</v>
      </c>
      <c r="M56" s="39"/>
      <c r="N56" s="12"/>
      <c r="O56" s="304">
        <v>83</v>
      </c>
      <c r="Q56" s="23"/>
      <c r="R56" s="23"/>
      <c r="S56" s="46" t="s">
        <v>73</v>
      </c>
    </row>
    <row r="57" spans="1:19" ht="15" customHeight="1" x14ac:dyDescent="0.25">
      <c r="A57" s="42" t="s">
        <v>431</v>
      </c>
      <c r="B57" s="7"/>
      <c r="C57" s="43">
        <v>1</v>
      </c>
      <c r="D57" s="7"/>
      <c r="E57" s="91"/>
      <c r="F57" s="86"/>
      <c r="G57" s="87"/>
      <c r="H57" s="199"/>
      <c r="I57" s="182"/>
      <c r="K57" s="44"/>
      <c r="L57" s="39">
        <v>1</v>
      </c>
      <c r="M57" s="39"/>
      <c r="N57" s="12"/>
      <c r="O57" s="304">
        <v>87</v>
      </c>
      <c r="Q57" s="23"/>
      <c r="R57" s="23"/>
      <c r="S57" s="46" t="s">
        <v>73</v>
      </c>
    </row>
    <row r="58" spans="1:19" ht="15" customHeight="1" x14ac:dyDescent="0.25">
      <c r="A58" s="42" t="s">
        <v>432</v>
      </c>
      <c r="B58" s="7"/>
      <c r="C58" s="43">
        <v>2</v>
      </c>
      <c r="D58" s="7"/>
      <c r="E58" s="85"/>
      <c r="F58" s="86"/>
      <c r="G58" s="87"/>
      <c r="H58" s="179"/>
      <c r="I58" s="182"/>
      <c r="K58" s="44"/>
      <c r="L58" s="39">
        <v>2</v>
      </c>
      <c r="M58" s="39"/>
      <c r="N58" s="8"/>
      <c r="O58" s="304"/>
      <c r="Q58" s="114" t="s">
        <v>132</v>
      </c>
      <c r="R58" s="114"/>
      <c r="S58" s="84" t="s">
        <v>73</v>
      </c>
    </row>
    <row r="59" spans="1:19" ht="15" customHeight="1" x14ac:dyDescent="0.25">
      <c r="A59" s="42" t="s">
        <v>433</v>
      </c>
      <c r="B59" s="7"/>
      <c r="C59" s="43">
        <v>1</v>
      </c>
      <c r="D59" s="7"/>
      <c r="E59" s="85"/>
      <c r="F59" s="86"/>
      <c r="G59" s="87"/>
      <c r="H59" s="179"/>
      <c r="I59" s="182"/>
      <c r="K59" s="44"/>
      <c r="L59" s="39">
        <v>1</v>
      </c>
      <c r="M59" s="39"/>
      <c r="N59" s="8"/>
      <c r="O59" s="304"/>
      <c r="Q59" s="114" t="s">
        <v>132</v>
      </c>
      <c r="R59" s="114"/>
      <c r="S59" s="84" t="s">
        <v>73</v>
      </c>
    </row>
    <row r="60" spans="1:19" ht="15" customHeight="1" x14ac:dyDescent="0.25">
      <c r="A60" s="42" t="s">
        <v>434</v>
      </c>
      <c r="B60" s="7"/>
      <c r="C60" s="43">
        <v>2.5</v>
      </c>
      <c r="D60" s="7"/>
      <c r="E60" s="91"/>
      <c r="F60" s="86"/>
      <c r="G60" s="87"/>
      <c r="H60" s="199"/>
      <c r="I60" s="182"/>
      <c r="K60" s="44"/>
      <c r="L60" s="39">
        <v>2.5</v>
      </c>
      <c r="M60" s="39"/>
      <c r="N60" s="12"/>
      <c r="O60" s="304">
        <v>88</v>
      </c>
      <c r="Q60" s="23"/>
      <c r="R60" s="23"/>
      <c r="S60" s="46" t="s">
        <v>73</v>
      </c>
    </row>
    <row r="61" spans="1:19" ht="15" customHeight="1" x14ac:dyDescent="0.25">
      <c r="A61" s="42" t="s">
        <v>435</v>
      </c>
      <c r="B61" s="7"/>
      <c r="C61" s="43">
        <v>2.5</v>
      </c>
      <c r="D61" s="7"/>
      <c r="E61" s="85"/>
      <c r="F61" s="86"/>
      <c r="G61" s="87"/>
      <c r="H61" s="179"/>
      <c r="I61" s="182"/>
      <c r="K61" s="44"/>
      <c r="L61" s="39">
        <v>2.5</v>
      </c>
      <c r="M61" s="39"/>
      <c r="N61" s="8"/>
      <c r="O61" s="304">
        <v>93</v>
      </c>
      <c r="Q61" s="23"/>
      <c r="R61" s="23"/>
      <c r="S61" s="46" t="s">
        <v>73</v>
      </c>
    </row>
    <row r="62" spans="1:19" ht="15" customHeight="1" x14ac:dyDescent="0.25">
      <c r="A62" s="42" t="s">
        <v>436</v>
      </c>
      <c r="B62" s="7"/>
      <c r="C62" s="43">
        <v>0.5</v>
      </c>
      <c r="D62" s="7"/>
      <c r="E62" s="85"/>
      <c r="F62" s="86"/>
      <c r="G62" s="87"/>
      <c r="H62" s="179"/>
      <c r="I62" s="182"/>
      <c r="K62" s="44"/>
      <c r="L62" s="39">
        <v>0.5</v>
      </c>
      <c r="M62" s="39"/>
      <c r="N62" s="8"/>
      <c r="O62" s="304">
        <v>98</v>
      </c>
      <c r="Q62" s="23"/>
      <c r="R62" s="23"/>
      <c r="S62" s="46" t="s">
        <v>73</v>
      </c>
    </row>
    <row r="63" spans="1:19" ht="15" customHeight="1" x14ac:dyDescent="0.25">
      <c r="A63" s="106" t="s">
        <v>27</v>
      </c>
      <c r="B63" s="7"/>
      <c r="C63" s="43"/>
      <c r="D63" s="7"/>
      <c r="E63" s="85"/>
      <c r="F63" s="86"/>
      <c r="G63" s="87"/>
      <c r="H63" s="179"/>
      <c r="I63" s="182"/>
      <c r="K63" s="44"/>
      <c r="L63" s="39"/>
      <c r="M63" s="39"/>
      <c r="N63" s="8"/>
      <c r="O63" s="304">
        <v>99</v>
      </c>
      <c r="Q63" s="23"/>
      <c r="R63" s="23"/>
      <c r="S63" s="46"/>
    </row>
    <row r="64" spans="1:19" ht="15" customHeight="1" x14ac:dyDescent="0.25">
      <c r="A64" s="42" t="s">
        <v>437</v>
      </c>
      <c r="B64" s="7"/>
      <c r="C64" s="43">
        <v>2.5</v>
      </c>
      <c r="D64" s="7"/>
      <c r="E64" s="85"/>
      <c r="F64" s="92"/>
      <c r="G64" s="87"/>
      <c r="H64" s="179"/>
      <c r="I64" s="200"/>
      <c r="K64" s="44"/>
      <c r="L64" s="39">
        <v>2.5</v>
      </c>
      <c r="M64" s="39"/>
      <c r="N64" s="12"/>
      <c r="O64" s="304">
        <v>100</v>
      </c>
      <c r="Q64" s="23"/>
      <c r="R64" s="23"/>
      <c r="S64" s="46" t="s">
        <v>73</v>
      </c>
    </row>
    <row r="65" spans="1:19" ht="15" customHeight="1" x14ac:dyDescent="0.25">
      <c r="A65" s="42" t="s">
        <v>438</v>
      </c>
      <c r="B65" s="7"/>
      <c r="C65" s="43">
        <v>2.5</v>
      </c>
      <c r="D65" s="7"/>
      <c r="E65" s="85"/>
      <c r="F65" s="86"/>
      <c r="G65" s="87"/>
      <c r="H65" s="179"/>
      <c r="I65" s="182"/>
      <c r="K65" s="44"/>
      <c r="L65" s="39">
        <v>2.5</v>
      </c>
      <c r="M65" s="39"/>
      <c r="N65" s="8"/>
      <c r="O65" s="304">
        <v>105</v>
      </c>
      <c r="Q65" s="23"/>
      <c r="R65" s="23"/>
      <c r="S65" s="46" t="s">
        <v>73</v>
      </c>
    </row>
    <row r="66" spans="1:19" ht="15" customHeight="1" x14ac:dyDescent="0.25">
      <c r="A66" s="42" t="s">
        <v>439</v>
      </c>
      <c r="B66" s="7"/>
      <c r="C66" s="43">
        <v>3</v>
      </c>
      <c r="D66" s="7"/>
      <c r="E66" s="85"/>
      <c r="F66" s="86"/>
      <c r="G66" s="87"/>
      <c r="H66" s="179"/>
      <c r="I66" s="182"/>
      <c r="K66" s="44"/>
      <c r="L66" s="39">
        <v>3</v>
      </c>
      <c r="M66" s="39"/>
      <c r="N66" s="8"/>
      <c r="O66" s="304">
        <v>111</v>
      </c>
      <c r="Q66" s="23"/>
      <c r="R66" s="23"/>
      <c r="S66" s="46" t="s">
        <v>73</v>
      </c>
    </row>
    <row r="67" spans="1:19" ht="15" customHeight="1" x14ac:dyDescent="0.25">
      <c r="A67" s="42" t="s">
        <v>440</v>
      </c>
      <c r="B67" s="7"/>
      <c r="C67" s="43">
        <v>2.75</v>
      </c>
      <c r="D67" s="7"/>
      <c r="E67" s="85"/>
      <c r="F67" s="92"/>
      <c r="G67" s="87"/>
      <c r="H67" s="179"/>
      <c r="I67" s="200"/>
      <c r="K67" s="44"/>
      <c r="L67" s="39">
        <v>2.75</v>
      </c>
      <c r="M67" s="39"/>
      <c r="N67" s="12"/>
      <c r="O67" s="304">
        <v>117</v>
      </c>
      <c r="Q67" s="23"/>
      <c r="R67" s="23"/>
      <c r="S67" s="46" t="s">
        <v>73</v>
      </c>
    </row>
    <row r="68" spans="1:19" ht="15" customHeight="1" x14ac:dyDescent="0.25">
      <c r="A68" s="42" t="s">
        <v>441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304"/>
      <c r="Q68" s="114" t="s">
        <v>132</v>
      </c>
      <c r="R68" s="114"/>
      <c r="S68" s="46" t="s">
        <v>73</v>
      </c>
    </row>
    <row r="69" spans="1:19" ht="15" customHeight="1" x14ac:dyDescent="0.25">
      <c r="A69" s="42" t="s">
        <v>442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123</v>
      </c>
      <c r="Q69" s="23"/>
      <c r="R69" s="23"/>
      <c r="S69" s="46" t="s">
        <v>73</v>
      </c>
    </row>
    <row r="70" spans="1:19" ht="15" customHeight="1" x14ac:dyDescent="0.25">
      <c r="A70" s="42" t="s">
        <v>443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04">
        <v>130</v>
      </c>
      <c r="Q70" s="114"/>
      <c r="R70" s="114"/>
      <c r="S70" s="46" t="s">
        <v>73</v>
      </c>
    </row>
    <row r="71" spans="1:19" ht="15" customHeight="1" x14ac:dyDescent="0.25">
      <c r="A71" s="42" t="s">
        <v>444</v>
      </c>
      <c r="B71" s="7"/>
      <c r="C71" s="43">
        <v>2.5</v>
      </c>
      <c r="D71" s="7"/>
      <c r="E71" s="85"/>
      <c r="F71" s="86"/>
      <c r="G71" s="87"/>
      <c r="H71" s="179"/>
      <c r="I71" s="182"/>
      <c r="K71" s="44"/>
      <c r="L71" s="39">
        <v>2.5</v>
      </c>
      <c r="M71" s="39"/>
      <c r="N71" s="8"/>
      <c r="O71" s="304">
        <v>136</v>
      </c>
      <c r="Q71" s="114"/>
      <c r="R71" s="114"/>
      <c r="S71" s="46" t="s">
        <v>73</v>
      </c>
    </row>
    <row r="72" spans="1:19" ht="15" customHeight="1" x14ac:dyDescent="0.25">
      <c r="A72" s="42" t="s">
        <v>445</v>
      </c>
      <c r="B72" s="7"/>
      <c r="C72" s="43">
        <v>2.5</v>
      </c>
      <c r="D72" s="7"/>
      <c r="E72" s="85"/>
      <c r="F72" s="86"/>
      <c r="G72" s="87"/>
      <c r="H72" s="179"/>
      <c r="I72" s="182"/>
      <c r="K72" s="44"/>
      <c r="L72" s="39">
        <v>2.5</v>
      </c>
      <c r="M72" s="39"/>
      <c r="N72" s="8"/>
      <c r="O72" s="304"/>
      <c r="Q72" s="114" t="s">
        <v>132</v>
      </c>
      <c r="R72" s="114"/>
      <c r="S72" s="46" t="s">
        <v>73</v>
      </c>
    </row>
    <row r="73" spans="1:19" ht="15" customHeight="1" x14ac:dyDescent="0.25">
      <c r="A73" s="42" t="s">
        <v>319</v>
      </c>
      <c r="B73" s="7"/>
      <c r="C73" s="43">
        <v>1</v>
      </c>
      <c r="D73" s="7"/>
      <c r="E73" s="85"/>
      <c r="F73" s="86"/>
      <c r="G73" s="87"/>
      <c r="H73" s="179"/>
      <c r="I73" s="182"/>
      <c r="K73" s="44"/>
      <c r="L73" s="39"/>
      <c r="M73" s="39">
        <v>1</v>
      </c>
      <c r="N73" s="8"/>
      <c r="O73" s="313">
        <v>141</v>
      </c>
      <c r="Q73" s="23"/>
      <c r="R73" s="23"/>
      <c r="S73" s="46"/>
    </row>
    <row r="74" spans="1:19" ht="15" customHeight="1" x14ac:dyDescent="0.25">
      <c r="A74" s="42" t="s">
        <v>88</v>
      </c>
      <c r="B74" s="7"/>
      <c r="C74" s="43">
        <v>16</v>
      </c>
      <c r="D74" s="7"/>
      <c r="E74" s="85"/>
      <c r="F74" s="86"/>
      <c r="G74" s="87"/>
      <c r="H74" s="179"/>
      <c r="I74" s="182"/>
      <c r="K74" s="44"/>
      <c r="L74" s="39">
        <v>16</v>
      </c>
      <c r="M74" s="39"/>
      <c r="N74" s="8"/>
      <c r="O74" s="313"/>
      <c r="Q74" s="23"/>
      <c r="R74" s="23"/>
      <c r="S74" s="46"/>
    </row>
    <row r="75" spans="1:19" ht="15" customHeight="1" x14ac:dyDescent="0.25">
      <c r="A75" s="24" t="s">
        <v>5</v>
      </c>
      <c r="C75" s="43">
        <f>SUM(C36:C48,C49:C74)</f>
        <v>70</v>
      </c>
      <c r="E75" s="36">
        <f>SUM(E35:E74)</f>
        <v>0</v>
      </c>
      <c r="F75" s="86">
        <f>SUM(F35:F74)</f>
        <v>0</v>
      </c>
      <c r="G75" s="87">
        <f>SUM(G35:G74)</f>
        <v>0</v>
      </c>
      <c r="H75" s="186">
        <f>SUM(H35:H74)</f>
        <v>0</v>
      </c>
      <c r="I75" s="182">
        <f>SUM(I35:I74)</f>
        <v>0</v>
      </c>
      <c r="K75" s="39">
        <f>SUM(K36:K48,K49:K74)</f>
        <v>2.5</v>
      </c>
      <c r="L75" s="39">
        <f>SUM(L36:L48,L49:L74)</f>
        <v>66.5</v>
      </c>
      <c r="M75" s="39">
        <f>SUM(M36:M48,M49:M74)</f>
        <v>1</v>
      </c>
      <c r="N75" s="8"/>
      <c r="O75" s="19"/>
    </row>
    <row r="77" spans="1:19" s="1" customFormat="1" ht="15" customHeight="1" x14ac:dyDescent="0.25">
      <c r="A77" s="379" t="s">
        <v>229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</row>
    <row r="79" spans="1:19" ht="15" customHeight="1" x14ac:dyDescent="0.25">
      <c r="A79" s="13"/>
      <c r="C79" s="329" t="s">
        <v>0</v>
      </c>
      <c r="D79" s="3"/>
      <c r="E79" s="326" t="s">
        <v>1</v>
      </c>
      <c r="F79" s="326"/>
      <c r="G79" s="326"/>
      <c r="H79" s="326"/>
      <c r="I79" s="326"/>
      <c r="J79" s="4"/>
      <c r="K79" s="326" t="s">
        <v>2</v>
      </c>
      <c r="L79" s="326"/>
      <c r="M79" s="326"/>
      <c r="N79" s="5"/>
      <c r="O79" s="14"/>
      <c r="S79" s="30"/>
    </row>
    <row r="80" spans="1:19" ht="15" customHeight="1" x14ac:dyDescent="0.25">
      <c r="A80" s="15"/>
      <c r="C80" s="329"/>
      <c r="D80" s="3"/>
      <c r="E80" s="33">
        <v>3</v>
      </c>
      <c r="F80" s="34">
        <v>4</v>
      </c>
      <c r="G80" s="35">
        <v>5</v>
      </c>
      <c r="H80" s="178">
        <v>6</v>
      </c>
      <c r="I80" s="181">
        <v>7</v>
      </c>
      <c r="J80" s="4"/>
      <c r="K80" s="32" t="s">
        <v>3</v>
      </c>
      <c r="L80" s="32" t="s">
        <v>4</v>
      </c>
      <c r="M80" s="32" t="s">
        <v>51</v>
      </c>
      <c r="N80" s="5"/>
      <c r="O80" s="14"/>
      <c r="S80" s="30"/>
    </row>
    <row r="81" spans="1:19" ht="15" customHeight="1" x14ac:dyDescent="0.25">
      <c r="A81" s="53" t="s">
        <v>6</v>
      </c>
      <c r="C81" s="48">
        <f>SUM(C75,C17,C28)</f>
        <v>83.5</v>
      </c>
      <c r="E81" s="57">
        <f>SUM(E17,E75,E28)</f>
        <v>0</v>
      </c>
      <c r="F81" s="58">
        <f>SUM(F17,F75,F28)</f>
        <v>0</v>
      </c>
      <c r="G81" s="59">
        <f>SUM(G17,G75,G28)</f>
        <v>0</v>
      </c>
      <c r="H81" s="185">
        <f>SUM(H17,H75,H28)</f>
        <v>0</v>
      </c>
      <c r="I81" s="184">
        <f>SUM(I17,I75,I28)</f>
        <v>0</v>
      </c>
      <c r="K81" s="32">
        <f>SUM(K17,K75,K28)</f>
        <v>14</v>
      </c>
      <c r="L81" s="32">
        <f>SUM(L25:L27,L35:L48,L49:L74)</f>
        <v>66.5</v>
      </c>
      <c r="M81" s="32">
        <f>SUM(M17,M75,M28)</f>
        <v>3</v>
      </c>
      <c r="N81" s="5"/>
      <c r="O81" s="14"/>
      <c r="S81" s="30"/>
    </row>
    <row r="83" spans="1:19" ht="15" customHeight="1" x14ac:dyDescent="0.25">
      <c r="A83" s="290" t="s">
        <v>7</v>
      </c>
      <c r="E83" s="387" t="s">
        <v>19</v>
      </c>
      <c r="F83" s="387"/>
      <c r="G83" s="387"/>
      <c r="H83" s="387"/>
      <c r="I83" s="387"/>
    </row>
    <row r="84" spans="1:19" ht="15" customHeight="1" x14ac:dyDescent="0.25">
      <c r="A84" s="23" t="s">
        <v>179</v>
      </c>
      <c r="E84" s="325">
        <f>C17</f>
        <v>10.5</v>
      </c>
      <c r="F84" s="325"/>
      <c r="G84" s="325"/>
      <c r="H84" s="325"/>
      <c r="I84" s="325"/>
    </row>
    <row r="85" spans="1:19" ht="15" customHeight="1" x14ac:dyDescent="0.25">
      <c r="A85" s="23" t="s">
        <v>180</v>
      </c>
      <c r="E85" s="325">
        <f>C28</f>
        <v>3</v>
      </c>
      <c r="F85" s="325"/>
      <c r="G85" s="325"/>
      <c r="H85" s="325"/>
      <c r="I85" s="325"/>
    </row>
    <row r="86" spans="1:19" ht="15" customHeight="1" x14ac:dyDescent="0.25">
      <c r="A86" s="23" t="s">
        <v>181</v>
      </c>
      <c r="E86" s="325">
        <f>C75</f>
        <v>70</v>
      </c>
      <c r="F86" s="325"/>
      <c r="G86" s="325"/>
      <c r="H86" s="325"/>
      <c r="I86" s="325"/>
    </row>
    <row r="87" spans="1:19" ht="15" customHeight="1" x14ac:dyDescent="0.25">
      <c r="A87" s="60" t="s">
        <v>6</v>
      </c>
      <c r="E87" s="326">
        <f>SUM(E84:G86)</f>
        <v>83.5</v>
      </c>
      <c r="F87" s="326"/>
      <c r="G87" s="326"/>
      <c r="H87" s="326"/>
      <c r="I87" s="326"/>
    </row>
  </sheetData>
  <mergeCells count="38">
    <mergeCell ref="A3:S3"/>
    <mergeCell ref="A1:S1"/>
    <mergeCell ref="A19:S19"/>
    <mergeCell ref="A21:S21"/>
    <mergeCell ref="A23:A24"/>
    <mergeCell ref="E5:I5"/>
    <mergeCell ref="E23:I23"/>
    <mergeCell ref="K5:M5"/>
    <mergeCell ref="O5:O6"/>
    <mergeCell ref="Q23:Q24"/>
    <mergeCell ref="E86:I86"/>
    <mergeCell ref="E87:I87"/>
    <mergeCell ref="Q33:Q34"/>
    <mergeCell ref="S33:S34"/>
    <mergeCell ref="C79:C80"/>
    <mergeCell ref="K79:M79"/>
    <mergeCell ref="A77:S77"/>
    <mergeCell ref="A33:A34"/>
    <mergeCell ref="E33:I33"/>
    <mergeCell ref="E79:I79"/>
    <mergeCell ref="E83:I83"/>
    <mergeCell ref="E84:I84"/>
    <mergeCell ref="E85:I85"/>
    <mergeCell ref="R33:R34"/>
    <mergeCell ref="O33:O34"/>
    <mergeCell ref="C33:C34"/>
    <mergeCell ref="K33:M33"/>
    <mergeCell ref="C5:C6"/>
    <mergeCell ref="A31:S31"/>
    <mergeCell ref="A5:A6"/>
    <mergeCell ref="C23:C24"/>
    <mergeCell ref="R5:R6"/>
    <mergeCell ref="R23:R24"/>
    <mergeCell ref="S5:S6"/>
    <mergeCell ref="S23:S24"/>
    <mergeCell ref="Q5:Q6"/>
    <mergeCell ref="O23:O24"/>
    <mergeCell ref="K23:M23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rowBreaks count="1" manualBreakCount="1">
    <brk id="17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2">
    <tabColor theme="4" tint="-0.249977111117893"/>
    <pageSetUpPr fitToPage="1"/>
  </sheetPr>
  <dimension ref="A1:S92"/>
  <sheetViews>
    <sheetView topLeftCell="A78" zoomScaleNormal="100" zoomScaleSheetLayoutView="85" workbookViewId="0">
      <selection activeCell="O50" sqref="O50:O78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90" t="s">
        <v>62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93" t="s">
        <v>102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18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84" t="s">
        <v>96</v>
      </c>
      <c r="R5" s="391" t="s">
        <v>184</v>
      </c>
      <c r="S5" s="352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84"/>
      <c r="R6" s="392"/>
      <c r="S6" s="328"/>
    </row>
    <row r="7" spans="1:19" ht="15" customHeight="1" x14ac:dyDescent="0.25">
      <c r="A7" s="148" t="s">
        <v>45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1</v>
      </c>
      <c r="P7" s="8"/>
      <c r="Q7" s="103"/>
      <c r="R7" s="103"/>
      <c r="S7" s="23"/>
    </row>
    <row r="8" spans="1:19" ht="15" customHeight="1" x14ac:dyDescent="0.25">
      <c r="A8" s="106" t="s">
        <v>143</v>
      </c>
      <c r="B8" s="7"/>
      <c r="C8" s="43">
        <v>1</v>
      </c>
      <c r="D8" s="7"/>
      <c r="E8" s="85"/>
      <c r="F8" s="86"/>
      <c r="G8" s="87"/>
      <c r="H8" s="179"/>
      <c r="I8" s="182"/>
      <c r="K8" s="44">
        <v>1</v>
      </c>
      <c r="L8" s="39"/>
      <c r="M8" s="39"/>
      <c r="N8" s="8"/>
      <c r="O8" s="304">
        <v>2</v>
      </c>
      <c r="P8" s="8"/>
      <c r="Q8" s="103"/>
      <c r="R8" s="103"/>
      <c r="S8" s="23"/>
    </row>
    <row r="9" spans="1:19" ht="15" customHeight="1" x14ac:dyDescent="0.25">
      <c r="A9" s="106" t="s">
        <v>144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4">
        <v>3</v>
      </c>
      <c r="P9" s="8"/>
      <c r="Q9" s="103"/>
      <c r="R9" s="103"/>
      <c r="S9" s="23"/>
    </row>
    <row r="10" spans="1:19" ht="15" customHeight="1" x14ac:dyDescent="0.25">
      <c r="A10" s="106" t="s">
        <v>145</v>
      </c>
      <c r="B10" s="7"/>
      <c r="C10" s="43">
        <v>0.5</v>
      </c>
      <c r="D10" s="7"/>
      <c r="E10" s="85"/>
      <c r="F10" s="86"/>
      <c r="G10" s="87"/>
      <c r="H10" s="179"/>
      <c r="I10" s="182"/>
      <c r="K10" s="44">
        <v>0.5</v>
      </c>
      <c r="L10" s="39"/>
      <c r="M10" s="39"/>
      <c r="N10" s="8"/>
      <c r="O10" s="304">
        <v>7</v>
      </c>
      <c r="P10" s="8"/>
      <c r="Q10" s="103"/>
      <c r="R10" s="103"/>
      <c r="S10" s="23"/>
    </row>
    <row r="11" spans="1:19" ht="15" customHeight="1" x14ac:dyDescent="0.25">
      <c r="A11" s="42" t="s">
        <v>119</v>
      </c>
      <c r="B11" s="7"/>
      <c r="C11" s="43">
        <v>0.5</v>
      </c>
      <c r="D11" s="7"/>
      <c r="E11" s="85"/>
      <c r="F11" s="86"/>
      <c r="G11" s="87"/>
      <c r="H11" s="179"/>
      <c r="I11" s="182"/>
      <c r="K11" s="44"/>
      <c r="L11" s="39"/>
      <c r="M11" s="39">
        <v>0.5</v>
      </c>
      <c r="N11" s="8"/>
      <c r="O11" s="304">
        <v>11</v>
      </c>
      <c r="P11" s="8"/>
      <c r="Q11" s="103"/>
      <c r="R11" s="103"/>
      <c r="S11" s="23"/>
    </row>
    <row r="12" spans="1:19" ht="15" customHeight="1" x14ac:dyDescent="0.25">
      <c r="A12" s="148" t="s">
        <v>46</v>
      </c>
      <c r="B12" s="7"/>
      <c r="C12" s="43"/>
      <c r="D12" s="7"/>
      <c r="E12" s="85"/>
      <c r="F12" s="86"/>
      <c r="G12" s="87"/>
      <c r="H12" s="179"/>
      <c r="I12" s="182"/>
      <c r="K12" s="44"/>
      <c r="L12" s="39"/>
      <c r="M12" s="39"/>
      <c r="N12" s="8"/>
      <c r="O12" s="304">
        <v>12</v>
      </c>
      <c r="P12" s="8"/>
      <c r="Q12" s="103"/>
      <c r="R12" s="103"/>
      <c r="S12" s="23"/>
    </row>
    <row r="13" spans="1:19" ht="15" customHeight="1" x14ac:dyDescent="0.25">
      <c r="A13" s="106" t="s">
        <v>146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13</v>
      </c>
      <c r="P13" s="8"/>
      <c r="Q13" s="103"/>
      <c r="R13" s="103"/>
      <c r="S13" s="23"/>
    </row>
    <row r="14" spans="1:19" ht="15" customHeight="1" x14ac:dyDescent="0.25">
      <c r="A14" s="106" t="s">
        <v>147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4">
        <v>14</v>
      </c>
      <c r="P14" s="8"/>
      <c r="Q14" s="103"/>
      <c r="R14" s="103"/>
      <c r="S14" s="23"/>
    </row>
    <row r="15" spans="1:19" ht="24.75" customHeight="1" x14ac:dyDescent="0.25">
      <c r="A15" s="106" t="s">
        <v>148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15</v>
      </c>
      <c r="P15" s="8"/>
      <c r="Q15" s="103"/>
      <c r="R15" s="103"/>
      <c r="S15" s="23"/>
    </row>
    <row r="16" spans="1:19" ht="25.5" customHeight="1" x14ac:dyDescent="0.25">
      <c r="A16" s="106" t="s">
        <v>149</v>
      </c>
      <c r="B16" s="7"/>
      <c r="C16" s="43">
        <v>0.5</v>
      </c>
      <c r="D16" s="7"/>
      <c r="E16" s="85"/>
      <c r="F16" s="86"/>
      <c r="G16" s="87"/>
      <c r="H16" s="179"/>
      <c r="I16" s="182"/>
      <c r="K16" s="44">
        <v>0.5</v>
      </c>
      <c r="L16" s="39"/>
      <c r="M16" s="39"/>
      <c r="N16" s="8"/>
      <c r="O16" s="304">
        <v>16</v>
      </c>
      <c r="P16" s="8"/>
      <c r="Q16" s="103"/>
      <c r="R16" s="103"/>
      <c r="S16" s="23"/>
    </row>
    <row r="17" spans="1:19" ht="15" customHeight="1" x14ac:dyDescent="0.25">
      <c r="A17" s="106" t="s">
        <v>150</v>
      </c>
      <c r="B17" s="7"/>
      <c r="C17" s="43">
        <v>0.5</v>
      </c>
      <c r="D17" s="7"/>
      <c r="E17" s="85"/>
      <c r="F17" s="86"/>
      <c r="G17" s="87"/>
      <c r="H17" s="179"/>
      <c r="I17" s="182"/>
      <c r="K17" s="44">
        <v>0.5</v>
      </c>
      <c r="L17" s="39"/>
      <c r="M17" s="39"/>
      <c r="N17" s="8"/>
      <c r="O17" s="304">
        <v>17</v>
      </c>
      <c r="P17" s="8"/>
      <c r="Q17" s="103"/>
      <c r="R17" s="103"/>
      <c r="S17" s="23"/>
    </row>
    <row r="18" spans="1:19" ht="15" customHeight="1" x14ac:dyDescent="0.25">
      <c r="A18" s="42" t="s">
        <v>119</v>
      </c>
      <c r="B18" s="7"/>
      <c r="C18" s="43">
        <v>0.5</v>
      </c>
      <c r="D18" s="7"/>
      <c r="E18" s="85"/>
      <c r="F18" s="86"/>
      <c r="G18" s="87"/>
      <c r="H18" s="179"/>
      <c r="I18" s="182"/>
      <c r="K18" s="44"/>
      <c r="L18" s="39"/>
      <c r="M18" s="39">
        <v>0.5</v>
      </c>
      <c r="N18" s="8"/>
      <c r="O18" s="304">
        <v>19</v>
      </c>
      <c r="P18" s="8"/>
      <c r="Q18" s="103"/>
      <c r="R18" s="103"/>
      <c r="S18" s="23"/>
    </row>
    <row r="19" spans="1:19" ht="15" customHeight="1" x14ac:dyDescent="0.25">
      <c r="A19" s="148" t="s">
        <v>47</v>
      </c>
      <c r="B19" s="7"/>
      <c r="C19" s="43"/>
      <c r="D19" s="7"/>
      <c r="E19" s="85"/>
      <c r="F19" s="86"/>
      <c r="G19" s="87"/>
      <c r="H19" s="179"/>
      <c r="I19" s="182"/>
      <c r="K19" s="44"/>
      <c r="L19" s="39"/>
      <c r="M19" s="39"/>
      <c r="N19" s="8"/>
      <c r="O19" s="304">
        <v>20</v>
      </c>
      <c r="P19" s="8"/>
      <c r="Q19" s="103"/>
      <c r="R19" s="103"/>
      <c r="S19" s="23"/>
    </row>
    <row r="20" spans="1:19" ht="15" customHeight="1" x14ac:dyDescent="0.25">
      <c r="A20" s="106" t="s">
        <v>151</v>
      </c>
      <c r="B20" s="7"/>
      <c r="C20" s="43">
        <v>1.5</v>
      </c>
      <c r="D20" s="7"/>
      <c r="E20" s="85"/>
      <c r="F20" s="86"/>
      <c r="G20" s="87"/>
      <c r="H20" s="179"/>
      <c r="I20" s="182"/>
      <c r="K20" s="44">
        <v>1.5</v>
      </c>
      <c r="L20" s="39"/>
      <c r="M20" s="39"/>
      <c r="N20" s="8"/>
      <c r="O20" s="304">
        <v>21</v>
      </c>
      <c r="P20" s="8"/>
      <c r="Q20" s="103"/>
      <c r="R20" s="103"/>
      <c r="S20" s="23"/>
    </row>
    <row r="21" spans="1:19" ht="15" customHeight="1" x14ac:dyDescent="0.25">
      <c r="A21" s="106" t="s">
        <v>152</v>
      </c>
      <c r="B21" s="7"/>
      <c r="C21" s="43">
        <v>1</v>
      </c>
      <c r="D21" s="7"/>
      <c r="E21" s="85"/>
      <c r="F21" s="86"/>
      <c r="G21" s="87"/>
      <c r="H21" s="179"/>
      <c r="I21" s="182"/>
      <c r="K21" s="44">
        <v>1</v>
      </c>
      <c r="L21" s="39"/>
      <c r="M21" s="39"/>
      <c r="N21" s="8"/>
      <c r="O21" s="304">
        <v>33</v>
      </c>
      <c r="P21" s="8"/>
      <c r="Q21" s="103"/>
      <c r="R21" s="103"/>
      <c r="S21" s="23"/>
    </row>
    <row r="22" spans="1:19" ht="15" customHeight="1" x14ac:dyDescent="0.25">
      <c r="A22" s="47" t="s">
        <v>153</v>
      </c>
      <c r="B22" s="7"/>
      <c r="C22" s="43">
        <v>0.5</v>
      </c>
      <c r="D22" s="7"/>
      <c r="E22" s="85"/>
      <c r="F22" s="86"/>
      <c r="G22" s="87"/>
      <c r="H22" s="179"/>
      <c r="I22" s="182"/>
      <c r="K22" s="44">
        <v>0.5</v>
      </c>
      <c r="L22" s="39"/>
      <c r="M22" s="39"/>
      <c r="N22" s="8"/>
      <c r="O22" s="304">
        <v>43</v>
      </c>
      <c r="P22" s="8"/>
      <c r="Q22" s="103"/>
      <c r="R22" s="103"/>
      <c r="S22" s="23"/>
    </row>
    <row r="23" spans="1:19" ht="15" customHeight="1" x14ac:dyDescent="0.25">
      <c r="A23" s="106" t="s">
        <v>154</v>
      </c>
      <c r="B23" s="7"/>
      <c r="C23" s="43">
        <v>0.5</v>
      </c>
      <c r="D23" s="7"/>
      <c r="E23" s="85"/>
      <c r="F23" s="86"/>
      <c r="G23" s="87"/>
      <c r="H23" s="179"/>
      <c r="I23" s="182"/>
      <c r="K23" s="44">
        <v>0.5</v>
      </c>
      <c r="L23" s="39"/>
      <c r="M23" s="39"/>
      <c r="N23" s="8"/>
      <c r="O23" s="304">
        <v>46</v>
      </c>
      <c r="P23" s="8"/>
      <c r="Q23" s="103"/>
      <c r="R23" s="103"/>
      <c r="S23" s="23"/>
    </row>
    <row r="24" spans="1:19" ht="15" customHeight="1" x14ac:dyDescent="0.25">
      <c r="A24" s="47" t="s">
        <v>155</v>
      </c>
      <c r="B24" s="7"/>
      <c r="C24" s="43">
        <v>0.5</v>
      </c>
      <c r="D24" s="7"/>
      <c r="E24" s="85"/>
      <c r="F24" s="86"/>
      <c r="G24" s="87"/>
      <c r="H24" s="179"/>
      <c r="I24" s="182"/>
      <c r="K24" s="44">
        <v>0.5</v>
      </c>
      <c r="L24" s="39"/>
      <c r="M24" s="39"/>
      <c r="N24" s="8"/>
      <c r="O24" s="304">
        <v>50</v>
      </c>
      <c r="P24" s="8"/>
      <c r="Q24" s="103"/>
      <c r="R24" s="103"/>
      <c r="S24" s="23"/>
    </row>
    <row r="25" spans="1:19" ht="15" customHeight="1" x14ac:dyDescent="0.25">
      <c r="A25" s="106" t="s">
        <v>156</v>
      </c>
      <c r="B25" s="7"/>
      <c r="C25" s="43">
        <v>0.5</v>
      </c>
      <c r="D25" s="7"/>
      <c r="E25" s="85"/>
      <c r="F25" s="86"/>
      <c r="G25" s="87"/>
      <c r="H25" s="179"/>
      <c r="I25" s="182"/>
      <c r="K25" s="44">
        <v>0.5</v>
      </c>
      <c r="L25" s="39"/>
      <c r="M25" s="39"/>
      <c r="N25" s="8"/>
      <c r="O25" s="304">
        <v>54</v>
      </c>
      <c r="P25" s="8"/>
      <c r="Q25" s="103"/>
      <c r="R25" s="103"/>
      <c r="S25" s="23"/>
    </row>
    <row r="26" spans="1:19" ht="15" customHeight="1" x14ac:dyDescent="0.25">
      <c r="A26" s="106" t="s">
        <v>157</v>
      </c>
      <c r="B26" s="7"/>
      <c r="C26" s="43">
        <v>0.5</v>
      </c>
      <c r="D26" s="7"/>
      <c r="E26" s="85"/>
      <c r="F26" s="86"/>
      <c r="G26" s="87"/>
      <c r="H26" s="179"/>
      <c r="I26" s="182"/>
      <c r="K26" s="44">
        <v>0.5</v>
      </c>
      <c r="L26" s="39"/>
      <c r="M26" s="39"/>
      <c r="N26" s="8"/>
      <c r="O26" s="304">
        <v>55</v>
      </c>
      <c r="P26" s="8"/>
      <c r="Q26" s="103"/>
      <c r="R26" s="103"/>
      <c r="S26" s="23"/>
    </row>
    <row r="27" spans="1:19" ht="15" customHeight="1" x14ac:dyDescent="0.25">
      <c r="A27" s="106" t="s">
        <v>158</v>
      </c>
      <c r="B27" s="7"/>
      <c r="C27" s="43">
        <v>1.5</v>
      </c>
      <c r="D27" s="7"/>
      <c r="E27" s="85"/>
      <c r="F27" s="86"/>
      <c r="G27" s="87"/>
      <c r="H27" s="179"/>
      <c r="I27" s="182"/>
      <c r="K27" s="44">
        <v>1.5</v>
      </c>
      <c r="L27" s="39"/>
      <c r="M27" s="39"/>
      <c r="N27" s="8"/>
      <c r="O27" s="304">
        <v>60</v>
      </c>
      <c r="P27" s="8"/>
      <c r="Q27" s="103"/>
      <c r="R27" s="103"/>
      <c r="S27" s="23"/>
    </row>
    <row r="28" spans="1:19" ht="15" customHeight="1" x14ac:dyDescent="0.25">
      <c r="A28" s="42" t="s">
        <v>465</v>
      </c>
      <c r="B28" s="7"/>
      <c r="C28" s="43">
        <v>2</v>
      </c>
      <c r="D28" s="7"/>
      <c r="E28" s="85"/>
      <c r="F28" s="86"/>
      <c r="G28" s="87"/>
      <c r="H28" s="179"/>
      <c r="I28" s="182"/>
      <c r="K28" s="44"/>
      <c r="L28" s="39">
        <v>2</v>
      </c>
      <c r="M28" s="39"/>
      <c r="N28" s="8"/>
      <c r="O28" s="304"/>
      <c r="P28" s="8"/>
      <c r="Q28" s="103"/>
      <c r="R28" s="103"/>
      <c r="S28" s="23"/>
    </row>
    <row r="29" spans="1:19" ht="15" customHeight="1" x14ac:dyDescent="0.25">
      <c r="A29" s="42" t="s">
        <v>466</v>
      </c>
      <c r="B29" s="7"/>
      <c r="C29" s="43">
        <v>17</v>
      </c>
      <c r="D29" s="7"/>
      <c r="E29" s="85"/>
      <c r="F29" s="86"/>
      <c r="G29" s="87"/>
      <c r="H29" s="179"/>
      <c r="I29" s="182"/>
      <c r="K29" s="44"/>
      <c r="L29" s="39">
        <v>17</v>
      </c>
      <c r="M29" s="39"/>
      <c r="N29" s="8"/>
      <c r="O29" s="304"/>
      <c r="P29" s="8"/>
      <c r="Q29" s="103"/>
      <c r="R29" s="103"/>
      <c r="S29" s="23"/>
    </row>
    <row r="30" spans="1:19" ht="15" customHeight="1" x14ac:dyDescent="0.25">
      <c r="A30" s="42" t="s">
        <v>318</v>
      </c>
      <c r="B30" s="7"/>
      <c r="C30" s="43">
        <v>0.5</v>
      </c>
      <c r="D30" s="7"/>
      <c r="E30" s="85"/>
      <c r="F30" s="86"/>
      <c r="G30" s="87"/>
      <c r="H30" s="179"/>
      <c r="I30" s="182"/>
      <c r="K30" s="44">
        <v>0.5</v>
      </c>
      <c r="L30" s="39"/>
      <c r="M30" s="39"/>
      <c r="N30" s="8"/>
      <c r="O30" s="304">
        <v>68</v>
      </c>
      <c r="P30" s="8"/>
      <c r="Q30" s="103"/>
      <c r="R30" s="103"/>
      <c r="S30" s="23"/>
    </row>
    <row r="31" spans="1:19" ht="15" customHeight="1" x14ac:dyDescent="0.25">
      <c r="A31" s="42" t="s">
        <v>119</v>
      </c>
      <c r="B31" s="7"/>
      <c r="C31" s="43">
        <v>1</v>
      </c>
      <c r="D31" s="7"/>
      <c r="E31" s="85"/>
      <c r="F31" s="86"/>
      <c r="G31" s="87"/>
      <c r="H31" s="179"/>
      <c r="I31" s="182"/>
      <c r="K31" s="44"/>
      <c r="L31" s="39"/>
      <c r="M31" s="39">
        <v>1</v>
      </c>
      <c r="N31" s="8"/>
      <c r="O31" s="304">
        <v>66</v>
      </c>
      <c r="P31" s="8"/>
      <c r="Q31" s="103"/>
      <c r="R31" s="103"/>
      <c r="S31" s="23"/>
    </row>
    <row r="32" spans="1:19" ht="15" customHeight="1" x14ac:dyDescent="0.25">
      <c r="A32" s="24" t="s">
        <v>5</v>
      </c>
      <c r="C32" s="43">
        <f t="shared" ref="C32:I32" si="0">SUM(C7:C31)</f>
        <v>32.5</v>
      </c>
      <c r="D32" s="43">
        <f t="shared" si="0"/>
        <v>0</v>
      </c>
      <c r="E32" s="85">
        <f t="shared" si="0"/>
        <v>0</v>
      </c>
      <c r="F32" s="86">
        <f t="shared" si="0"/>
        <v>0</v>
      </c>
      <c r="G32" s="87">
        <f t="shared" si="0"/>
        <v>0</v>
      </c>
      <c r="H32" s="186">
        <f t="shared" si="0"/>
        <v>0</v>
      </c>
      <c r="I32" s="187">
        <f t="shared" si="0"/>
        <v>0</v>
      </c>
      <c r="K32" s="39">
        <f>SUM(K7:K30)</f>
        <v>11.5</v>
      </c>
      <c r="L32" s="39">
        <f>SUM(L7:L30)</f>
        <v>19</v>
      </c>
      <c r="M32" s="39">
        <f>SUM(M7:M31)</f>
        <v>2</v>
      </c>
      <c r="N32" s="8"/>
      <c r="O32" s="19"/>
      <c r="P32" s="8"/>
      <c r="Q32" s="8"/>
      <c r="R32" s="8"/>
      <c r="S32" s="19"/>
    </row>
    <row r="33" spans="1:19" ht="15" customHeight="1" x14ac:dyDescent="0.25">
      <c r="O33" s="17"/>
      <c r="P33" s="11"/>
      <c r="Q33" s="11"/>
      <c r="R33" s="11"/>
      <c r="S33" s="17"/>
    </row>
    <row r="34" spans="1:19" s="1" customFormat="1" ht="15" customHeight="1" x14ac:dyDescent="0.25">
      <c r="A34" s="393" t="s">
        <v>193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19" s="1" customFormat="1" ht="15" customHeight="1" x14ac:dyDescent="0.25">
      <c r="C35" s="17"/>
      <c r="E35" s="17"/>
      <c r="F35" s="17"/>
      <c r="G35" s="17"/>
      <c r="H35" s="17"/>
      <c r="I35" s="17"/>
      <c r="K35" s="17"/>
      <c r="L35" s="17"/>
      <c r="M35" s="17"/>
      <c r="O35" s="17"/>
    </row>
    <row r="36" spans="1:19" s="1" customFormat="1" ht="15" customHeight="1" x14ac:dyDescent="0.25">
      <c r="A36" s="390" t="s">
        <v>185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</row>
    <row r="37" spans="1:19" s="1" customFormat="1" ht="15" customHeight="1" x14ac:dyDescent="0.25">
      <c r="A37" s="2"/>
      <c r="B37" s="2"/>
      <c r="C37" s="18"/>
      <c r="D37" s="2"/>
      <c r="E37" s="18"/>
      <c r="F37" s="18"/>
      <c r="G37" s="18"/>
      <c r="H37" s="18"/>
      <c r="I37" s="18"/>
      <c r="J37" s="2"/>
      <c r="K37" s="18"/>
      <c r="L37" s="18"/>
      <c r="M37" s="18"/>
      <c r="N37" s="2"/>
      <c r="O37" s="18"/>
      <c r="P37" s="2"/>
      <c r="Q37" s="2"/>
      <c r="R37" s="2"/>
      <c r="S37" s="26"/>
    </row>
    <row r="38" spans="1:19" ht="15" customHeight="1" x14ac:dyDescent="0.25">
      <c r="A38" s="333" t="s">
        <v>12</v>
      </c>
      <c r="B38" s="3"/>
      <c r="C38" s="329" t="s">
        <v>0</v>
      </c>
      <c r="D38" s="3"/>
      <c r="E38" s="326" t="s">
        <v>1</v>
      </c>
      <c r="F38" s="326"/>
      <c r="G38" s="326"/>
      <c r="H38" s="326"/>
      <c r="I38" s="326"/>
      <c r="J38" s="4"/>
      <c r="K38" s="326" t="s">
        <v>2</v>
      </c>
      <c r="L38" s="326"/>
      <c r="M38" s="326"/>
      <c r="N38" s="5"/>
      <c r="O38" s="337" t="s">
        <v>8</v>
      </c>
      <c r="Q38" s="384" t="s">
        <v>96</v>
      </c>
      <c r="R38" s="391" t="s">
        <v>184</v>
      </c>
      <c r="S38" s="352" t="s">
        <v>55</v>
      </c>
    </row>
    <row r="39" spans="1:19" ht="15" customHeight="1" x14ac:dyDescent="0.25">
      <c r="A39" s="333"/>
      <c r="B39" s="3"/>
      <c r="C39" s="332"/>
      <c r="D39" s="3"/>
      <c r="E39" s="33">
        <v>3</v>
      </c>
      <c r="F39" s="34">
        <v>4</v>
      </c>
      <c r="G39" s="35">
        <v>5</v>
      </c>
      <c r="H39" s="178">
        <v>6</v>
      </c>
      <c r="I39" s="181">
        <v>7</v>
      </c>
      <c r="J39" s="4"/>
      <c r="K39" s="32" t="s">
        <v>3</v>
      </c>
      <c r="L39" s="32" t="s">
        <v>4</v>
      </c>
      <c r="M39" s="32" t="s">
        <v>51</v>
      </c>
      <c r="N39" s="5"/>
      <c r="O39" s="338"/>
      <c r="Q39" s="384"/>
      <c r="R39" s="392"/>
      <c r="S39" s="328"/>
    </row>
    <row r="40" spans="1:19" ht="15" customHeight="1" x14ac:dyDescent="0.25">
      <c r="A40" s="149" t="s">
        <v>159</v>
      </c>
      <c r="B40" s="3"/>
      <c r="C40" s="48"/>
      <c r="D40" s="3"/>
      <c r="E40" s="33"/>
      <c r="F40" s="34"/>
      <c r="G40" s="35"/>
      <c r="H40" s="178"/>
      <c r="I40" s="181"/>
      <c r="J40" s="4"/>
      <c r="K40" s="32"/>
      <c r="L40" s="32"/>
      <c r="M40" s="32"/>
      <c r="N40" s="5"/>
      <c r="O40" s="312">
        <v>76</v>
      </c>
      <c r="Q40" s="131"/>
      <c r="R40" s="128"/>
      <c r="S40" s="128"/>
    </row>
    <row r="41" spans="1:19" ht="15" customHeight="1" x14ac:dyDescent="0.25">
      <c r="A41" s="106" t="s">
        <v>31</v>
      </c>
      <c r="B41" s="7"/>
      <c r="C41" s="43">
        <v>1.5</v>
      </c>
      <c r="D41" s="7"/>
      <c r="E41" s="85"/>
      <c r="F41" s="86"/>
      <c r="G41" s="87"/>
      <c r="H41" s="179"/>
      <c r="I41" s="182"/>
      <c r="K41" s="44">
        <v>1.5</v>
      </c>
      <c r="L41" s="39"/>
      <c r="M41" s="39"/>
      <c r="N41" s="8"/>
      <c r="O41" s="304">
        <v>78</v>
      </c>
      <c r="Q41" s="23"/>
      <c r="R41" s="128"/>
      <c r="S41" s="128"/>
    </row>
    <row r="42" spans="1:19" ht="15" customHeight="1" x14ac:dyDescent="0.25">
      <c r="A42" s="106" t="s">
        <v>32</v>
      </c>
      <c r="B42" s="7"/>
      <c r="C42" s="43">
        <v>2.5</v>
      </c>
      <c r="D42" s="7"/>
      <c r="E42" s="85"/>
      <c r="F42" s="86"/>
      <c r="G42" s="87"/>
      <c r="H42" s="179"/>
      <c r="I42" s="182"/>
      <c r="K42" s="44">
        <v>2.5</v>
      </c>
      <c r="L42" s="39"/>
      <c r="M42" s="39"/>
      <c r="N42" s="8"/>
      <c r="O42" s="304">
        <v>84</v>
      </c>
      <c r="Q42" s="23"/>
      <c r="R42" s="128"/>
      <c r="S42" s="128"/>
    </row>
    <row r="43" spans="1:19" ht="15" customHeight="1" x14ac:dyDescent="0.25">
      <c r="A43" s="42" t="s">
        <v>319</v>
      </c>
      <c r="B43" s="7"/>
      <c r="C43" s="43">
        <v>1</v>
      </c>
      <c r="D43" s="7"/>
      <c r="E43" s="85"/>
      <c r="F43" s="86"/>
      <c r="G43" s="87"/>
      <c r="H43" s="179"/>
      <c r="I43" s="182"/>
      <c r="K43" s="44"/>
      <c r="L43" s="39"/>
      <c r="M43" s="39">
        <v>1</v>
      </c>
      <c r="N43" s="8"/>
      <c r="O43" s="304">
        <v>96</v>
      </c>
      <c r="Q43" s="23"/>
      <c r="R43" s="114"/>
      <c r="S43" s="114"/>
    </row>
    <row r="44" spans="1:19" ht="15" customHeight="1" x14ac:dyDescent="0.25">
      <c r="A44" s="24" t="s">
        <v>5</v>
      </c>
      <c r="C44" s="43">
        <f>SUM(C40:C43)</f>
        <v>5</v>
      </c>
      <c r="D44" s="43"/>
      <c r="E44" s="85">
        <f>SUM(E40:E43)</f>
        <v>0</v>
      </c>
      <c r="F44" s="86">
        <f>SUM(F40:F43)</f>
        <v>0</v>
      </c>
      <c r="G44" s="87">
        <f>SUM(G40:G43)</f>
        <v>0</v>
      </c>
      <c r="H44" s="186">
        <f>SUM(H40:H43)</f>
        <v>0</v>
      </c>
      <c r="I44" s="187">
        <f>SUM(I40:I43)</f>
        <v>0</v>
      </c>
      <c r="J44" s="43">
        <f>SUM(J40:J42)</f>
        <v>0</v>
      </c>
      <c r="K44" s="39">
        <f>SUM(K40:K43)</f>
        <v>4</v>
      </c>
      <c r="L44" s="39">
        <f>SUM(L40:L42)</f>
        <v>0</v>
      </c>
      <c r="M44" s="39">
        <f>SUM(M40:M43)</f>
        <v>1</v>
      </c>
      <c r="N44" s="8"/>
      <c r="O44" s="22"/>
    </row>
    <row r="45" spans="1:19" s="1" customFormat="1" ht="8.25" customHeight="1" x14ac:dyDescent="0.25">
      <c r="C45" s="17"/>
      <c r="E45" s="17"/>
      <c r="F45" s="17"/>
      <c r="G45" s="17"/>
      <c r="H45" s="17"/>
      <c r="I45" s="17"/>
      <c r="K45" s="17"/>
      <c r="L45" s="17"/>
      <c r="M45" s="17"/>
      <c r="O45" s="17"/>
      <c r="S45" s="25"/>
    </row>
    <row r="46" spans="1:19" s="1" customFormat="1" ht="15" customHeight="1" x14ac:dyDescent="0.25">
      <c r="A46" s="390" t="s">
        <v>186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</row>
    <row r="47" spans="1:19" s="1" customFormat="1" ht="7.5" customHeight="1" x14ac:dyDescent="0.25">
      <c r="A47" s="2"/>
      <c r="B47" s="2"/>
      <c r="C47" s="18"/>
      <c r="D47" s="2"/>
      <c r="E47" s="18"/>
      <c r="F47" s="18"/>
      <c r="G47" s="18"/>
      <c r="H47" s="18"/>
      <c r="I47" s="18"/>
      <c r="J47" s="2"/>
      <c r="K47" s="18"/>
      <c r="L47" s="18"/>
      <c r="M47" s="18"/>
      <c r="N47" s="2"/>
      <c r="O47" s="18"/>
      <c r="P47" s="2"/>
      <c r="Q47" s="2"/>
      <c r="R47" s="2"/>
      <c r="S47" s="26"/>
    </row>
    <row r="48" spans="1:19" ht="15" customHeight="1" x14ac:dyDescent="0.25">
      <c r="A48" s="361" t="s">
        <v>12</v>
      </c>
      <c r="B48" s="3"/>
      <c r="C48" s="329" t="s">
        <v>0</v>
      </c>
      <c r="D48" s="3"/>
      <c r="E48" s="326" t="s">
        <v>1</v>
      </c>
      <c r="F48" s="326"/>
      <c r="G48" s="326"/>
      <c r="H48" s="326"/>
      <c r="I48" s="326"/>
      <c r="J48" s="4"/>
      <c r="K48" s="326" t="s">
        <v>2</v>
      </c>
      <c r="L48" s="326"/>
      <c r="M48" s="326"/>
      <c r="N48" s="5"/>
      <c r="O48" s="337" t="s">
        <v>8</v>
      </c>
      <c r="Q48" s="384" t="s">
        <v>96</v>
      </c>
      <c r="R48" s="391" t="s">
        <v>184</v>
      </c>
      <c r="S48" s="352" t="s">
        <v>55</v>
      </c>
    </row>
    <row r="49" spans="1:19" ht="15" customHeight="1" x14ac:dyDescent="0.25">
      <c r="A49" s="362"/>
      <c r="B49" s="3"/>
      <c r="C49" s="332"/>
      <c r="D49" s="3"/>
      <c r="E49" s="115">
        <v>3</v>
      </c>
      <c r="F49" s="116">
        <v>4</v>
      </c>
      <c r="G49" s="117">
        <v>5</v>
      </c>
      <c r="H49" s="193">
        <v>6</v>
      </c>
      <c r="I49" s="195">
        <v>7</v>
      </c>
      <c r="J49" s="4"/>
      <c r="K49" s="118" t="s">
        <v>3</v>
      </c>
      <c r="L49" s="118" t="s">
        <v>4</v>
      </c>
      <c r="M49" s="118" t="s">
        <v>51</v>
      </c>
      <c r="N49" s="5"/>
      <c r="O49" s="338"/>
      <c r="Q49" s="384"/>
      <c r="R49" s="392"/>
      <c r="S49" s="328"/>
    </row>
    <row r="50" spans="1:19" s="15" customFormat="1" ht="15" customHeight="1" x14ac:dyDescent="0.25">
      <c r="A50" s="150" t="s">
        <v>160</v>
      </c>
      <c r="B50" s="128"/>
      <c r="C50" s="48"/>
      <c r="D50" s="128"/>
      <c r="E50" s="33"/>
      <c r="F50" s="34"/>
      <c r="G50" s="35"/>
      <c r="H50" s="178"/>
      <c r="I50" s="181"/>
      <c r="J50" s="114"/>
      <c r="K50" s="32"/>
      <c r="L50" s="32"/>
      <c r="M50" s="32"/>
      <c r="N50" s="32"/>
      <c r="O50" s="313">
        <v>98</v>
      </c>
      <c r="P50" s="23"/>
      <c r="Q50" s="131"/>
      <c r="R50" s="131"/>
      <c r="S50" s="40"/>
    </row>
    <row r="51" spans="1:19" ht="15" customHeight="1" x14ac:dyDescent="0.25">
      <c r="A51" s="119" t="s">
        <v>161</v>
      </c>
      <c r="B51" s="7"/>
      <c r="C51" s="120">
        <v>2.25</v>
      </c>
      <c r="D51" s="7"/>
      <c r="E51" s="121"/>
      <c r="F51" s="122"/>
      <c r="G51" s="123"/>
      <c r="H51" s="194"/>
      <c r="I51" s="196"/>
      <c r="K51" s="124">
        <v>2.25</v>
      </c>
      <c r="L51" s="125"/>
      <c r="M51" s="125"/>
      <c r="N51" s="8"/>
      <c r="O51" s="303">
        <v>100</v>
      </c>
      <c r="Q51" s="129"/>
      <c r="R51" s="129"/>
      <c r="S51" s="127"/>
    </row>
    <row r="52" spans="1:19" ht="15" customHeight="1" x14ac:dyDescent="0.25">
      <c r="A52" s="42" t="s">
        <v>467</v>
      </c>
      <c r="B52" s="7"/>
      <c r="C52" s="43">
        <v>2.5</v>
      </c>
      <c r="D52" s="7"/>
      <c r="E52" s="85"/>
      <c r="F52" s="86"/>
      <c r="G52" s="87"/>
      <c r="H52" s="179"/>
      <c r="I52" s="182"/>
      <c r="K52" s="44"/>
      <c r="L52" s="39">
        <v>2.5</v>
      </c>
      <c r="M52" s="39"/>
      <c r="N52" s="8"/>
      <c r="O52" s="304"/>
      <c r="Q52" s="114" t="s">
        <v>135</v>
      </c>
      <c r="R52" s="114"/>
      <c r="S52" s="46" t="s">
        <v>507</v>
      </c>
    </row>
    <row r="53" spans="1:19" ht="15" customHeight="1" x14ac:dyDescent="0.25">
      <c r="A53" s="42" t="s">
        <v>468</v>
      </c>
      <c r="B53" s="7"/>
      <c r="C53" s="43">
        <v>2.5</v>
      </c>
      <c r="D53" s="7"/>
      <c r="E53" s="85"/>
      <c r="F53" s="86"/>
      <c r="G53" s="87"/>
      <c r="H53" s="179"/>
      <c r="I53" s="182"/>
      <c r="K53" s="44"/>
      <c r="L53" s="39">
        <v>2.5</v>
      </c>
      <c r="M53" s="39"/>
      <c r="N53" s="8"/>
      <c r="O53" s="304"/>
      <c r="Q53" s="114" t="s">
        <v>135</v>
      </c>
      <c r="R53" s="114"/>
      <c r="S53" s="46" t="s">
        <v>507</v>
      </c>
    </row>
    <row r="54" spans="1:19" ht="15" customHeight="1" x14ac:dyDescent="0.25">
      <c r="A54" s="42" t="s">
        <v>469</v>
      </c>
      <c r="B54" s="7"/>
      <c r="C54" s="43">
        <v>2.25</v>
      </c>
      <c r="D54" s="7"/>
      <c r="E54" s="85"/>
      <c r="F54" s="86"/>
      <c r="G54" s="87"/>
      <c r="H54" s="179"/>
      <c r="I54" s="182"/>
      <c r="K54" s="44"/>
      <c r="L54" s="39">
        <v>2.25</v>
      </c>
      <c r="M54" s="39"/>
      <c r="N54" s="8"/>
      <c r="O54" s="304"/>
      <c r="Q54" s="114" t="s">
        <v>135</v>
      </c>
      <c r="R54" s="114"/>
      <c r="S54" s="46" t="s">
        <v>507</v>
      </c>
    </row>
    <row r="55" spans="1:19" ht="15" customHeight="1" x14ac:dyDescent="0.25">
      <c r="A55" s="42" t="s">
        <v>469</v>
      </c>
      <c r="B55" s="7"/>
      <c r="C55" s="43"/>
      <c r="D55" s="7"/>
      <c r="E55" s="85"/>
      <c r="F55" s="86"/>
      <c r="G55" s="87"/>
      <c r="H55" s="179"/>
      <c r="I55" s="182"/>
      <c r="K55" s="44"/>
      <c r="L55" s="39"/>
      <c r="M55" s="39"/>
      <c r="N55" s="8"/>
      <c r="O55" s="304"/>
      <c r="Q55" s="114" t="s">
        <v>135</v>
      </c>
      <c r="R55" s="114" t="s">
        <v>178</v>
      </c>
      <c r="S55" s="46" t="s">
        <v>507</v>
      </c>
    </row>
    <row r="56" spans="1:19" ht="15" customHeight="1" x14ac:dyDescent="0.25">
      <c r="A56" s="42" t="s">
        <v>470</v>
      </c>
      <c r="B56" s="7"/>
      <c r="C56" s="43">
        <v>2.25</v>
      </c>
      <c r="D56" s="7"/>
      <c r="E56" s="85"/>
      <c r="F56" s="86"/>
      <c r="G56" s="87"/>
      <c r="H56" s="179"/>
      <c r="I56" s="182"/>
      <c r="K56" s="44"/>
      <c r="L56" s="39">
        <v>2.25</v>
      </c>
      <c r="M56" s="39"/>
      <c r="N56" s="8"/>
      <c r="O56" s="304"/>
      <c r="Q56" s="114" t="s">
        <v>135</v>
      </c>
      <c r="R56" s="114"/>
      <c r="S56" s="46" t="s">
        <v>507</v>
      </c>
    </row>
    <row r="57" spans="1:19" ht="15" customHeight="1" x14ac:dyDescent="0.25">
      <c r="A57" s="42" t="s">
        <v>471</v>
      </c>
      <c r="B57" s="7"/>
      <c r="C57" s="43">
        <v>2.25</v>
      </c>
      <c r="D57" s="7"/>
      <c r="E57" s="85"/>
      <c r="F57" s="86"/>
      <c r="G57" s="87"/>
      <c r="H57" s="179"/>
      <c r="I57" s="182"/>
      <c r="K57" s="44"/>
      <c r="L57" s="39">
        <v>2.25</v>
      </c>
      <c r="M57" s="39"/>
      <c r="N57" s="8"/>
      <c r="O57" s="304"/>
      <c r="Q57" s="114" t="s">
        <v>135</v>
      </c>
      <c r="R57" s="114"/>
      <c r="S57" s="46" t="s">
        <v>507</v>
      </c>
    </row>
    <row r="58" spans="1:19" ht="15" customHeight="1" x14ac:dyDescent="0.25">
      <c r="A58" s="42" t="s">
        <v>472</v>
      </c>
      <c r="B58" s="7"/>
      <c r="C58" s="43">
        <v>2.25</v>
      </c>
      <c r="D58" s="7"/>
      <c r="E58" s="85"/>
      <c r="F58" s="86"/>
      <c r="G58" s="87"/>
      <c r="H58" s="179"/>
      <c r="I58" s="182"/>
      <c r="K58" s="44"/>
      <c r="L58" s="39">
        <v>2.25</v>
      </c>
      <c r="M58" s="39"/>
      <c r="N58" s="8"/>
      <c r="O58" s="304"/>
      <c r="Q58" s="114" t="s">
        <v>135</v>
      </c>
      <c r="R58" s="114"/>
      <c r="S58" s="46" t="s">
        <v>507</v>
      </c>
    </row>
    <row r="59" spans="1:19" ht="15" customHeight="1" x14ac:dyDescent="0.25">
      <c r="A59" s="106" t="s">
        <v>15</v>
      </c>
      <c r="B59" s="7"/>
      <c r="C59" s="43"/>
      <c r="D59" s="7"/>
      <c r="E59" s="85"/>
      <c r="F59" s="86"/>
      <c r="G59" s="87"/>
      <c r="H59" s="179"/>
      <c r="I59" s="182"/>
      <c r="K59" s="44"/>
      <c r="L59" s="39"/>
      <c r="M59" s="39"/>
      <c r="N59" s="8"/>
      <c r="O59" s="304">
        <v>112</v>
      </c>
      <c r="Q59" s="23"/>
      <c r="R59" s="23"/>
      <c r="S59" s="46"/>
    </row>
    <row r="60" spans="1:19" ht="15" customHeight="1" x14ac:dyDescent="0.25">
      <c r="A60" s="42" t="s">
        <v>473</v>
      </c>
      <c r="B60" s="7"/>
      <c r="C60" s="43">
        <v>3.5</v>
      </c>
      <c r="D60" s="7"/>
      <c r="E60" s="85"/>
      <c r="F60" s="86"/>
      <c r="G60" s="87"/>
      <c r="H60" s="179"/>
      <c r="I60" s="182"/>
      <c r="K60" s="44"/>
      <c r="L60" s="39">
        <v>3.5</v>
      </c>
      <c r="M60" s="39"/>
      <c r="N60" s="8"/>
      <c r="O60" s="304">
        <v>115</v>
      </c>
      <c r="Q60" s="23"/>
      <c r="R60" s="23"/>
      <c r="S60" s="46" t="s">
        <v>508</v>
      </c>
    </row>
    <row r="61" spans="1:19" ht="15" customHeight="1" x14ac:dyDescent="0.25">
      <c r="A61" s="42" t="s">
        <v>474</v>
      </c>
      <c r="B61" s="7"/>
      <c r="C61" s="43">
        <v>3</v>
      </c>
      <c r="D61" s="7"/>
      <c r="E61" s="85"/>
      <c r="F61" s="86"/>
      <c r="G61" s="87"/>
      <c r="H61" s="179"/>
      <c r="I61" s="182"/>
      <c r="K61" s="44"/>
      <c r="L61" s="39">
        <v>3</v>
      </c>
      <c r="M61" s="39"/>
      <c r="N61" s="8"/>
      <c r="O61" s="304">
        <v>121</v>
      </c>
      <c r="Q61" s="23"/>
      <c r="R61" s="23"/>
      <c r="S61" s="46" t="s">
        <v>508</v>
      </c>
    </row>
    <row r="62" spans="1:19" ht="15" customHeight="1" x14ac:dyDescent="0.25">
      <c r="A62" s="42" t="s">
        <v>475</v>
      </c>
      <c r="B62" s="7"/>
      <c r="C62" s="43">
        <v>3.25</v>
      </c>
      <c r="D62" s="7"/>
      <c r="E62" s="85"/>
      <c r="F62" s="86"/>
      <c r="G62" s="87"/>
      <c r="H62" s="179"/>
      <c r="I62" s="182"/>
      <c r="K62" s="44"/>
      <c r="L62" s="39">
        <v>3.25</v>
      </c>
      <c r="M62" s="39"/>
      <c r="N62" s="8"/>
      <c r="O62" s="304">
        <v>122</v>
      </c>
      <c r="Q62" s="23"/>
      <c r="R62" s="23"/>
      <c r="S62" s="46" t="s">
        <v>508</v>
      </c>
    </row>
    <row r="63" spans="1:19" ht="11.5" x14ac:dyDescent="0.25">
      <c r="A63" s="42" t="s">
        <v>476</v>
      </c>
      <c r="B63" s="7"/>
      <c r="C63" s="43">
        <v>3</v>
      </c>
      <c r="D63" s="7"/>
      <c r="E63" s="85"/>
      <c r="F63" s="86"/>
      <c r="G63" s="87"/>
      <c r="H63" s="179"/>
      <c r="I63" s="182"/>
      <c r="K63" s="44"/>
      <c r="L63" s="39">
        <v>3</v>
      </c>
      <c r="M63" s="39"/>
      <c r="N63" s="8"/>
      <c r="O63" s="304">
        <v>128</v>
      </c>
      <c r="Q63" s="23"/>
      <c r="R63" s="23"/>
      <c r="S63" s="46" t="s">
        <v>508</v>
      </c>
    </row>
    <row r="64" spans="1:19" ht="15" customHeight="1" x14ac:dyDescent="0.25">
      <c r="A64" s="106" t="s">
        <v>16</v>
      </c>
      <c r="B64" s="7"/>
      <c r="C64" s="43"/>
      <c r="D64" s="7"/>
      <c r="E64" s="85"/>
      <c r="F64" s="86"/>
      <c r="G64" s="87"/>
      <c r="H64" s="179"/>
      <c r="I64" s="182"/>
      <c r="K64" s="44"/>
      <c r="L64" s="39"/>
      <c r="M64" s="39"/>
      <c r="N64" s="8"/>
      <c r="O64" s="304">
        <v>129</v>
      </c>
      <c r="Q64" s="23"/>
      <c r="R64" s="23"/>
      <c r="S64" s="46"/>
    </row>
    <row r="65" spans="1:19" ht="15" customHeight="1" x14ac:dyDescent="0.25">
      <c r="A65" s="42" t="s">
        <v>477</v>
      </c>
      <c r="B65" s="7"/>
      <c r="C65" s="43">
        <v>3.5</v>
      </c>
      <c r="D65" s="7"/>
      <c r="E65" s="85"/>
      <c r="F65" s="86"/>
      <c r="G65" s="87"/>
      <c r="H65" s="179"/>
      <c r="I65" s="182"/>
      <c r="K65" s="44"/>
      <c r="L65" s="39">
        <v>3.5</v>
      </c>
      <c r="M65" s="39"/>
      <c r="N65" s="8"/>
      <c r="O65" s="304">
        <v>132</v>
      </c>
      <c r="Q65" s="23"/>
      <c r="R65" s="23"/>
      <c r="S65" s="46" t="s">
        <v>508</v>
      </c>
    </row>
    <row r="66" spans="1:19" ht="15" customHeight="1" x14ac:dyDescent="0.25">
      <c r="A66" s="42" t="s">
        <v>478</v>
      </c>
      <c r="B66" s="7"/>
      <c r="C66" s="43">
        <v>3.25</v>
      </c>
      <c r="D66" s="7"/>
      <c r="E66" s="85"/>
      <c r="F66" s="86"/>
      <c r="G66" s="87"/>
      <c r="H66" s="179"/>
      <c r="I66" s="182"/>
      <c r="K66" s="44"/>
      <c r="L66" s="39">
        <v>3.25</v>
      </c>
      <c r="M66" s="39"/>
      <c r="N66" s="8"/>
      <c r="O66" s="304">
        <v>137</v>
      </c>
      <c r="Q66" s="23"/>
      <c r="R66" s="23"/>
      <c r="S66" s="46" t="s">
        <v>508</v>
      </c>
    </row>
    <row r="67" spans="1:19" ht="15" customHeight="1" x14ac:dyDescent="0.25">
      <c r="A67" s="42" t="s">
        <v>479</v>
      </c>
      <c r="B67" s="7"/>
      <c r="C67" s="43">
        <v>3</v>
      </c>
      <c r="D67" s="7"/>
      <c r="E67" s="85"/>
      <c r="F67" s="86"/>
      <c r="G67" s="87"/>
      <c r="H67" s="179"/>
      <c r="I67" s="182"/>
      <c r="K67" s="44"/>
      <c r="L67" s="39">
        <v>3</v>
      </c>
      <c r="M67" s="39"/>
      <c r="N67" s="8"/>
      <c r="O67" s="304">
        <v>143</v>
      </c>
      <c r="Q67" s="23"/>
      <c r="R67" s="23"/>
      <c r="S67" s="46" t="s">
        <v>508</v>
      </c>
    </row>
    <row r="68" spans="1:19" ht="15" customHeight="1" x14ac:dyDescent="0.25">
      <c r="A68" s="106" t="s">
        <v>20</v>
      </c>
      <c r="B68" s="7"/>
      <c r="C68" s="43"/>
      <c r="D68" s="7"/>
      <c r="E68" s="85"/>
      <c r="F68" s="86"/>
      <c r="G68" s="87"/>
      <c r="H68" s="179"/>
      <c r="I68" s="182"/>
      <c r="K68" s="44"/>
      <c r="L68" s="39"/>
      <c r="M68" s="39"/>
      <c r="N68" s="8"/>
      <c r="O68" s="304">
        <v>144</v>
      </c>
      <c r="Q68" s="23"/>
      <c r="R68" s="23"/>
      <c r="S68" s="23"/>
    </row>
    <row r="69" spans="1:19" ht="15" customHeight="1" x14ac:dyDescent="0.25">
      <c r="A69" s="42" t="s">
        <v>480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147</v>
      </c>
      <c r="Q69" s="23"/>
      <c r="R69" s="23"/>
      <c r="S69" s="46" t="s">
        <v>72</v>
      </c>
    </row>
    <row r="70" spans="1:19" ht="15" customHeight="1" x14ac:dyDescent="0.25">
      <c r="A70" s="42" t="s">
        <v>481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04">
        <v>152</v>
      </c>
      <c r="Q70" s="23"/>
      <c r="R70" s="23"/>
      <c r="S70" s="46"/>
    </row>
    <row r="71" spans="1:19" ht="15" customHeight="1" x14ac:dyDescent="0.25">
      <c r="A71" s="42" t="s">
        <v>482</v>
      </c>
      <c r="B71" s="7"/>
      <c r="C71" s="43">
        <v>2.5</v>
      </c>
      <c r="D71" s="7"/>
      <c r="E71" s="85"/>
      <c r="F71" s="86"/>
      <c r="G71" s="87"/>
      <c r="H71" s="179"/>
      <c r="I71" s="182"/>
      <c r="K71" s="44"/>
      <c r="L71" s="39">
        <v>2.5</v>
      </c>
      <c r="M71" s="39"/>
      <c r="N71" s="8"/>
      <c r="O71" s="304">
        <v>154</v>
      </c>
      <c r="Q71" s="23"/>
      <c r="R71" s="23"/>
      <c r="S71" s="46" t="s">
        <v>72</v>
      </c>
    </row>
    <row r="72" spans="1:19" ht="15" customHeight="1" x14ac:dyDescent="0.25">
      <c r="A72" s="106" t="s">
        <v>17</v>
      </c>
      <c r="B72" s="7"/>
      <c r="C72" s="43"/>
      <c r="D72" s="7"/>
      <c r="E72" s="85"/>
      <c r="F72" s="86"/>
      <c r="G72" s="87"/>
      <c r="H72" s="179"/>
      <c r="I72" s="182"/>
      <c r="K72" s="44"/>
      <c r="L72" s="39"/>
      <c r="M72" s="39"/>
      <c r="N72" s="8"/>
      <c r="O72" s="304">
        <v>159</v>
      </c>
      <c r="Q72" s="23"/>
      <c r="R72" s="23"/>
      <c r="S72" s="23"/>
    </row>
    <row r="73" spans="1:19" s="73" customFormat="1" ht="15" customHeight="1" x14ac:dyDescent="0.25">
      <c r="A73" s="75" t="s">
        <v>483</v>
      </c>
      <c r="B73" s="72"/>
      <c r="C73" s="76">
        <v>6.75</v>
      </c>
      <c r="D73" s="72"/>
      <c r="E73" s="93"/>
      <c r="F73" s="94"/>
      <c r="G73" s="95"/>
      <c r="H73" s="201"/>
      <c r="I73" s="202"/>
      <c r="K73" s="77"/>
      <c r="L73" s="78">
        <v>6.75</v>
      </c>
      <c r="M73" s="78"/>
      <c r="N73" s="74"/>
      <c r="O73" s="316">
        <v>161</v>
      </c>
      <c r="Q73" s="105"/>
      <c r="R73" s="139"/>
      <c r="S73" s="46" t="s">
        <v>79</v>
      </c>
    </row>
    <row r="74" spans="1:19" s="73" customFormat="1" ht="15" customHeight="1" x14ac:dyDescent="0.25">
      <c r="A74" s="75" t="s">
        <v>483</v>
      </c>
      <c r="B74" s="72"/>
      <c r="C74" s="76"/>
      <c r="D74" s="72"/>
      <c r="E74" s="93"/>
      <c r="F74" s="94"/>
      <c r="G74" s="95"/>
      <c r="H74" s="201"/>
      <c r="I74" s="202"/>
      <c r="K74" s="77"/>
      <c r="L74" s="78"/>
      <c r="M74" s="78"/>
      <c r="N74" s="74"/>
      <c r="O74" s="316"/>
      <c r="Q74" s="114" t="s">
        <v>135</v>
      </c>
      <c r="R74" s="139" t="s">
        <v>178</v>
      </c>
      <c r="S74" s="46" t="s">
        <v>79</v>
      </c>
    </row>
    <row r="75" spans="1:19" s="73" customFormat="1" ht="15" customHeight="1" x14ac:dyDescent="0.25">
      <c r="A75" s="75" t="s">
        <v>484</v>
      </c>
      <c r="B75" s="72"/>
      <c r="C75" s="76">
        <v>5.5</v>
      </c>
      <c r="D75" s="72"/>
      <c r="E75" s="93"/>
      <c r="F75" s="94"/>
      <c r="G75" s="95"/>
      <c r="H75" s="201"/>
      <c r="I75" s="202"/>
      <c r="K75" s="77"/>
      <c r="L75" s="78">
        <v>5.5</v>
      </c>
      <c r="M75" s="78"/>
      <c r="N75" s="74"/>
      <c r="O75" s="316">
        <v>169</v>
      </c>
      <c r="Q75" s="105"/>
      <c r="R75" s="105"/>
      <c r="S75" s="46" t="s">
        <v>79</v>
      </c>
    </row>
    <row r="76" spans="1:19" ht="15" customHeight="1" x14ac:dyDescent="0.25">
      <c r="A76" s="42" t="s">
        <v>485</v>
      </c>
      <c r="B76" s="7"/>
      <c r="C76" s="43">
        <v>2</v>
      </c>
      <c r="D76" s="7"/>
      <c r="E76" s="85"/>
      <c r="F76" s="86"/>
      <c r="G76" s="87"/>
      <c r="H76" s="179"/>
      <c r="I76" s="182"/>
      <c r="K76" s="44"/>
      <c r="L76" s="39">
        <v>2</v>
      </c>
      <c r="M76" s="39"/>
      <c r="N76" s="8"/>
      <c r="O76" s="313">
        <v>177</v>
      </c>
      <c r="Q76" s="23"/>
      <c r="R76" s="23"/>
      <c r="S76" s="46" t="s">
        <v>79</v>
      </c>
    </row>
    <row r="77" spans="1:19" ht="15" customHeight="1" x14ac:dyDescent="0.25">
      <c r="A77" s="42" t="s">
        <v>319</v>
      </c>
      <c r="B77" s="7"/>
      <c r="C77" s="43">
        <v>1</v>
      </c>
      <c r="D77" s="7"/>
      <c r="E77" s="85"/>
      <c r="F77" s="86"/>
      <c r="G77" s="87"/>
      <c r="H77" s="179"/>
      <c r="I77" s="182"/>
      <c r="K77" s="44"/>
      <c r="L77" s="39"/>
      <c r="M77" s="39">
        <v>1</v>
      </c>
      <c r="N77" s="8"/>
      <c r="O77" s="313">
        <v>182</v>
      </c>
      <c r="Q77" s="23"/>
      <c r="R77" s="23"/>
      <c r="S77" s="23"/>
    </row>
    <row r="78" spans="1:19" ht="15" customHeight="1" x14ac:dyDescent="0.25">
      <c r="A78" s="42" t="s">
        <v>90</v>
      </c>
      <c r="B78" s="7"/>
      <c r="C78" s="43">
        <v>16</v>
      </c>
      <c r="D78" s="7"/>
      <c r="E78" s="85"/>
      <c r="F78" s="86"/>
      <c r="G78" s="87"/>
      <c r="H78" s="179"/>
      <c r="I78" s="182"/>
      <c r="K78" s="44"/>
      <c r="L78" s="39">
        <v>16</v>
      </c>
      <c r="M78" s="39"/>
      <c r="N78" s="8"/>
      <c r="O78" s="313"/>
      <c r="Q78" s="23"/>
      <c r="R78" s="23"/>
      <c r="S78" s="23"/>
    </row>
    <row r="79" spans="1:19" ht="15" customHeight="1" x14ac:dyDescent="0.25">
      <c r="A79" s="24" t="s">
        <v>5</v>
      </c>
      <c r="C79" s="43">
        <f>SUM(C50:C78)</f>
        <v>78</v>
      </c>
      <c r="E79" s="36">
        <f>SUM(E50:E78)</f>
        <v>0</v>
      </c>
      <c r="F79" s="37">
        <f>SUM(F50:F78)</f>
        <v>0</v>
      </c>
      <c r="G79" s="38">
        <f>SUM(G50:J78)</f>
        <v>0</v>
      </c>
      <c r="H79" s="186">
        <f>SUM(H50:H78)</f>
        <v>0</v>
      </c>
      <c r="I79" s="187">
        <f>SUM(I50:I78)</f>
        <v>0</v>
      </c>
      <c r="K79" s="39">
        <f>SUM(K50:K78)</f>
        <v>2.25</v>
      </c>
      <c r="L79" s="39">
        <f>SUM(L50:L78)</f>
        <v>74.75</v>
      </c>
      <c r="M79" s="39">
        <f>SUM(M50:M78)</f>
        <v>1</v>
      </c>
      <c r="N79" s="8"/>
      <c r="O79" s="19"/>
    </row>
    <row r="80" spans="1:19" s="1" customFormat="1" ht="15" customHeight="1" x14ac:dyDescent="0.25">
      <c r="C80" s="17"/>
      <c r="E80" s="17"/>
      <c r="F80" s="17"/>
      <c r="G80" s="17"/>
      <c r="H80" s="17"/>
      <c r="I80" s="17"/>
      <c r="K80" s="17"/>
      <c r="L80" s="17"/>
      <c r="M80" s="17"/>
      <c r="O80" s="17"/>
      <c r="S80" s="25"/>
    </row>
    <row r="81" spans="1:19" s="1" customFormat="1" ht="15" customHeight="1" x14ac:dyDescent="0.25">
      <c r="C81" s="17"/>
      <c r="E81" s="17"/>
      <c r="F81" s="17"/>
      <c r="G81" s="17"/>
      <c r="H81" s="17"/>
      <c r="I81" s="17"/>
      <c r="K81" s="17"/>
      <c r="L81" s="17"/>
      <c r="M81" s="17"/>
      <c r="O81" s="17"/>
      <c r="S81" s="25"/>
    </row>
    <row r="82" spans="1:19" s="1" customFormat="1" ht="15" customHeight="1" x14ac:dyDescent="0.25">
      <c r="A82" s="390" t="s">
        <v>231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</row>
    <row r="84" spans="1:19" ht="15" customHeight="1" x14ac:dyDescent="0.25">
      <c r="A84" s="13"/>
      <c r="C84" s="329" t="s">
        <v>0</v>
      </c>
      <c r="D84" s="3"/>
      <c r="E84" s="326" t="s">
        <v>1</v>
      </c>
      <c r="F84" s="326"/>
      <c r="G84" s="326"/>
      <c r="H84" s="326"/>
      <c r="I84" s="326"/>
      <c r="J84" s="4"/>
      <c r="K84" s="326" t="s">
        <v>2</v>
      </c>
      <c r="L84" s="326"/>
      <c r="M84" s="326"/>
      <c r="N84" s="5"/>
      <c r="O84" s="5"/>
      <c r="S84" s="28"/>
    </row>
    <row r="85" spans="1:19" ht="15" customHeight="1" x14ac:dyDescent="0.25">
      <c r="A85" s="15"/>
      <c r="C85" s="332"/>
      <c r="D85" s="3"/>
      <c r="E85" s="33">
        <v>3</v>
      </c>
      <c r="F85" s="34">
        <v>4</v>
      </c>
      <c r="G85" s="35">
        <v>5</v>
      </c>
      <c r="H85" s="178">
        <v>6</v>
      </c>
      <c r="I85" s="181">
        <v>7</v>
      </c>
      <c r="J85" s="4"/>
      <c r="K85" s="32" t="s">
        <v>3</v>
      </c>
      <c r="L85" s="32" t="s">
        <v>4</v>
      </c>
      <c r="M85" s="32" t="s">
        <v>51</v>
      </c>
      <c r="N85" s="5"/>
      <c r="O85" s="5"/>
      <c r="S85" s="29"/>
    </row>
    <row r="86" spans="1:19" ht="15" customHeight="1" x14ac:dyDescent="0.25">
      <c r="A86" s="16" t="s">
        <v>6</v>
      </c>
      <c r="C86" s="48">
        <f>C32+C44+C79</f>
        <v>115.5</v>
      </c>
      <c r="E86" s="57">
        <f>E32+E44+E79</f>
        <v>0</v>
      </c>
      <c r="F86" s="58">
        <f>F32+F44+F79</f>
        <v>0</v>
      </c>
      <c r="G86" s="59">
        <f>G32+G44+G79</f>
        <v>0</v>
      </c>
      <c r="H86" s="185">
        <f>H32+H44+H79</f>
        <v>0</v>
      </c>
      <c r="I86" s="184">
        <f>I32+I44+I79</f>
        <v>0</v>
      </c>
      <c r="K86" s="32">
        <f>K32+K44+K79</f>
        <v>17.75</v>
      </c>
      <c r="L86" s="32">
        <f>L32+L44+L79</f>
        <v>93.75</v>
      </c>
      <c r="M86" s="32">
        <f>M31+M44+M79</f>
        <v>3</v>
      </c>
      <c r="N86" s="5"/>
      <c r="O86" s="5"/>
      <c r="S86" s="30"/>
    </row>
    <row r="88" spans="1:19" ht="15" customHeight="1" x14ac:dyDescent="0.25">
      <c r="A88" s="140" t="s">
        <v>7</v>
      </c>
      <c r="E88" s="393" t="s">
        <v>19</v>
      </c>
      <c r="F88" s="393"/>
      <c r="G88" s="393"/>
      <c r="H88" s="393"/>
      <c r="I88" s="393"/>
    </row>
    <row r="89" spans="1:19" ht="15" customHeight="1" x14ac:dyDescent="0.25">
      <c r="A89" s="23" t="s">
        <v>102</v>
      </c>
      <c r="E89" s="325">
        <f>C32</f>
        <v>32.5</v>
      </c>
      <c r="F89" s="325"/>
      <c r="G89" s="325"/>
      <c r="H89" s="325"/>
      <c r="I89" s="325"/>
    </row>
    <row r="90" spans="1:19" ht="15" customHeight="1" x14ac:dyDescent="0.25">
      <c r="A90" s="23" t="s">
        <v>187</v>
      </c>
      <c r="E90" s="325">
        <f>C44</f>
        <v>5</v>
      </c>
      <c r="F90" s="325"/>
      <c r="G90" s="325"/>
      <c r="H90" s="325"/>
      <c r="I90" s="325"/>
    </row>
    <row r="91" spans="1:19" ht="15" customHeight="1" x14ac:dyDescent="0.25">
      <c r="A91" s="23" t="s">
        <v>188</v>
      </c>
      <c r="E91" s="325">
        <f>C79</f>
        <v>78</v>
      </c>
      <c r="F91" s="325"/>
      <c r="G91" s="325"/>
      <c r="H91" s="325"/>
      <c r="I91" s="325"/>
    </row>
    <row r="92" spans="1:19" ht="15" customHeight="1" x14ac:dyDescent="0.25">
      <c r="A92" s="60" t="s">
        <v>6</v>
      </c>
      <c r="E92" s="326">
        <f>SUM(E89:G91)</f>
        <v>115.5</v>
      </c>
      <c r="F92" s="326"/>
      <c r="G92" s="326"/>
      <c r="H92" s="326"/>
      <c r="I92" s="326"/>
    </row>
  </sheetData>
  <mergeCells count="38">
    <mergeCell ref="E89:I89"/>
    <mergeCell ref="E90:I90"/>
    <mergeCell ref="E91:I91"/>
    <mergeCell ref="E92:I92"/>
    <mergeCell ref="C48:C49"/>
    <mergeCell ref="E84:I84"/>
    <mergeCell ref="E88:I88"/>
    <mergeCell ref="A46:S46"/>
    <mergeCell ref="A1:S1"/>
    <mergeCell ref="A3:S3"/>
    <mergeCell ref="A34:S34"/>
    <mergeCell ref="A36:S36"/>
    <mergeCell ref="A38:A39"/>
    <mergeCell ref="R38:R39"/>
    <mergeCell ref="K38:M38"/>
    <mergeCell ref="A5:A6"/>
    <mergeCell ref="C38:C39"/>
    <mergeCell ref="E5:I5"/>
    <mergeCell ref="E38:I38"/>
    <mergeCell ref="C5:C6"/>
    <mergeCell ref="S38:S39"/>
    <mergeCell ref="Q38:Q39"/>
    <mergeCell ref="O38:O39"/>
    <mergeCell ref="R5:R6"/>
    <mergeCell ref="Q5:Q6"/>
    <mergeCell ref="S5:S6"/>
    <mergeCell ref="K5:M5"/>
    <mergeCell ref="O5:O6"/>
    <mergeCell ref="K84:M84"/>
    <mergeCell ref="C84:C85"/>
    <mergeCell ref="A82:S82"/>
    <mergeCell ref="K48:M48"/>
    <mergeCell ref="O48:O49"/>
    <mergeCell ref="E48:I48"/>
    <mergeCell ref="S48:S49"/>
    <mergeCell ref="R48:R49"/>
    <mergeCell ref="A48:A49"/>
    <mergeCell ref="Q48:Q49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verticalDpi="1200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11</vt:i4>
      </vt:variant>
    </vt:vector>
  </HeadingPairs>
  <TitlesOfParts>
    <vt:vector size="30" baseType="lpstr">
      <vt:lpstr>Salon Professional</vt:lpstr>
      <vt:lpstr>Ontwerpkeuzes</vt:lpstr>
      <vt:lpstr>Haar en Huid</vt:lpstr>
      <vt:lpstr>Knippen Dames</vt:lpstr>
      <vt:lpstr>Knippen Heren</vt:lpstr>
      <vt:lpstr>Vormgeving Basic</vt:lpstr>
      <vt:lpstr>Vormgeving Advanced</vt:lpstr>
      <vt:lpstr>Lang Haar</vt:lpstr>
      <vt:lpstr>Kleur Basic</vt:lpstr>
      <vt:lpstr>Kleur Advanced</vt:lpstr>
      <vt:lpstr>Permanenten Basic</vt:lpstr>
      <vt:lpstr>Barbiertechnieken</vt:lpstr>
      <vt:lpstr>Haarwerken</vt:lpstr>
      <vt:lpstr>Succesvol bedrijf starten</vt:lpstr>
      <vt:lpstr>Succesvol bedrijf runnen</vt:lpstr>
      <vt:lpstr>Succesvol marketing voeren</vt:lpstr>
      <vt:lpstr>Succesvol trainen en begeleiden</vt:lpstr>
      <vt:lpstr>Succesvol trends ontdekken</vt:lpstr>
      <vt:lpstr>Basic hairstylist</vt:lpstr>
      <vt:lpstr>'Haar en Huid'!Afdrukbereik</vt:lpstr>
      <vt:lpstr>'Kleur Advanced'!Afdrukbereik</vt:lpstr>
      <vt:lpstr>'Kleur Basic'!Afdrukbereik</vt:lpstr>
      <vt:lpstr>'Knippen Dames'!Afdrukbereik</vt:lpstr>
      <vt:lpstr>'Knippen Heren'!Afdrukbereik</vt:lpstr>
      <vt:lpstr>'Lang Haar'!Afdrukbereik</vt:lpstr>
      <vt:lpstr>Ontwerpkeuzes!Afdrukbereik</vt:lpstr>
      <vt:lpstr>'Permanenten Basic'!Afdrukbereik</vt:lpstr>
      <vt:lpstr>'Salon Professional'!Afdrukbereik</vt:lpstr>
      <vt:lpstr>'Vormgeving Advanced'!Afdrukbereik</vt:lpstr>
      <vt:lpstr>'Vormgeving Basic'!Afdrukbereik</vt:lpstr>
    </vt:vector>
  </TitlesOfParts>
  <Company>Pivot Point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Pivot Point International</dc:creator>
  <cp:lastModifiedBy>Ellen Tips</cp:lastModifiedBy>
  <cp:lastPrinted>2019-05-08T09:17:46Z</cp:lastPrinted>
  <dcterms:created xsi:type="dcterms:W3CDTF">2009-06-10T19:52:16Z</dcterms:created>
  <dcterms:modified xsi:type="dcterms:W3CDTF">2019-11-19T15:35:15Z</dcterms:modified>
</cp:coreProperties>
</file>